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фин.извештај-прв квартал" sheetId="1" r:id="rId1"/>
  </sheets>
  <definedNames>
    <definedName name="_xlnm.Print_Titles" localSheetId="0">'фин.извештај-прв квартал'!$3:$3</definedName>
  </definedNames>
  <calcPr fullCalcOnLoad="1"/>
</workbook>
</file>

<file path=xl/sharedStrings.xml><?xml version="1.0" encoding="utf-8"?>
<sst xmlns="http://schemas.openxmlformats.org/spreadsheetml/2006/main" count="531" uniqueCount="120">
  <si>
    <t>Сметка</t>
  </si>
  <si>
    <t>Програма</t>
  </si>
  <si>
    <t>Поставка</t>
  </si>
  <si>
    <t>630</t>
  </si>
  <si>
    <t>10</t>
  </si>
  <si>
    <t>АДМИНИСТРАЦИЈА</t>
  </si>
  <si>
    <t>401</t>
  </si>
  <si>
    <t>Основни плати</t>
  </si>
  <si>
    <t>402</t>
  </si>
  <si>
    <t>404</t>
  </si>
  <si>
    <t>Надоместоци</t>
  </si>
  <si>
    <t>420</t>
  </si>
  <si>
    <t>Патни и дневни расходи</t>
  </si>
  <si>
    <t>421</t>
  </si>
  <si>
    <t>423</t>
  </si>
  <si>
    <t>Материјали и ситен инвентар</t>
  </si>
  <si>
    <t>424</t>
  </si>
  <si>
    <t>Поправки и тековно одржување</t>
  </si>
  <si>
    <t>425</t>
  </si>
  <si>
    <t>Договорни услуги</t>
  </si>
  <si>
    <t>426</t>
  </si>
  <si>
    <t>Други тековни расходи</t>
  </si>
  <si>
    <t>427</t>
  </si>
  <si>
    <t>Привремени вработувања</t>
  </si>
  <si>
    <t>433</t>
  </si>
  <si>
    <t>463</t>
  </si>
  <si>
    <t xml:space="preserve">Трансфери до невладини </t>
  </si>
  <si>
    <t>464</t>
  </si>
  <si>
    <t>Разни трансфери</t>
  </si>
  <si>
    <t>465</t>
  </si>
  <si>
    <t>Исплата по извршни исправи</t>
  </si>
  <si>
    <t>30</t>
  </si>
  <si>
    <t>УСТАНОВИ ЗА ДЕТСКА ЗАШТИТА</t>
  </si>
  <si>
    <t>3A</t>
  </si>
  <si>
    <t>480</t>
  </si>
  <si>
    <t>Купување на опрема и машини</t>
  </si>
  <si>
    <t>481</t>
  </si>
  <si>
    <t>Градежни објекти</t>
  </si>
  <si>
    <t>40</t>
  </si>
  <si>
    <t>41</t>
  </si>
  <si>
    <t>42</t>
  </si>
  <si>
    <t>43</t>
  </si>
  <si>
    <t>46</t>
  </si>
  <si>
    <t>4A</t>
  </si>
  <si>
    <t>50</t>
  </si>
  <si>
    <t>471</t>
  </si>
  <si>
    <t>Социјални надоместоци</t>
  </si>
  <si>
    <t>51</t>
  </si>
  <si>
    <t>52</t>
  </si>
  <si>
    <t>53</t>
  </si>
  <si>
    <t>54</t>
  </si>
  <si>
    <t>55</t>
  </si>
  <si>
    <t>60</t>
  </si>
  <si>
    <t>431</t>
  </si>
  <si>
    <t>Трансфери до Фондот за ПИОМ</t>
  </si>
  <si>
    <t>432</t>
  </si>
  <si>
    <t>61</t>
  </si>
  <si>
    <t>80</t>
  </si>
  <si>
    <t>A2</t>
  </si>
  <si>
    <t>443</t>
  </si>
  <si>
    <t>Блок дотации</t>
  </si>
  <si>
    <t>B5</t>
  </si>
  <si>
    <t>BA</t>
  </si>
  <si>
    <t>K2</t>
  </si>
  <si>
    <t>ME</t>
  </si>
  <si>
    <t>Процент на реализација</t>
  </si>
  <si>
    <t>Ребаланс на Буџет за 2021 година</t>
  </si>
  <si>
    <t>Реализација во перидот 01.01-31.03.2021 година</t>
  </si>
  <si>
    <t xml:space="preserve">Остаток на средства за реализација </t>
  </si>
  <si>
    <t>Трансфери до невладини организации</t>
  </si>
  <si>
    <t>ВКУПНО ЗА ПРОГРАМА 10-АДМИНИСТРАЦИЈА</t>
  </si>
  <si>
    <t>ИЗГРАДБА, ОПРЕМУВАЊЕ И ОДРЖУВАЊЕ НА ОБЈЕКТИ ЗА ДЕТСКА ЗАШТИТА</t>
  </si>
  <si>
    <t>ЦЕНТРИ ЗА СОЦИЈАЛНА РАБОТА И ЗАВОД ЗА СОЦИЈАЛНИ ДЕЈНОСТИ</t>
  </si>
  <si>
    <t>ДНЕВНИ ЦЕНТРИ И ПРИФАТИЛИШТА ЗА ВОНИНСТИТУЦИОНАЛНА СОЦИЈАЛНА ЗАШТИТА</t>
  </si>
  <si>
    <t>УСТАНОВИ ЗА ИНСТИТУЦИОНАЛНА СОЦИЈАЛНА ЗАШТИТА</t>
  </si>
  <si>
    <t xml:space="preserve">ПОДДРШКА НА ИМПЛЕМЕНТАЦИЈА НА ДЕКАДАТА И СТРАТЕГИЈАТА ЗА РОМИТЕ </t>
  </si>
  <si>
    <t>ДЕИНСТИТУЦИОНАЛИЗАЦИЈА И СОЦИЈАЛНИ УСЛУГИ</t>
  </si>
  <si>
    <t>ИЗГРАДБА, ОПРЕМУВАЊЕ И ОДРЖУВАЊЕ НА ОБЈЕКТИ ЗА СОЦИЈАЛНА ЗАШТИТА И ДОМОВИ ЗА СТАРИ ЛИЦА</t>
  </si>
  <si>
    <t>НАДОМЕСТОЦИ ЗА СОЦИЈАЛНА ЗАШТИТА</t>
  </si>
  <si>
    <t>НАДОМЕСТОЦИ ЗА ЦИВИЛНИ ИНВАЛИДИ ОД ВОЈНАТА</t>
  </si>
  <si>
    <t>НАДОМЕСТОЦИ ЗА ДЕТСКА ЗАШТИТА</t>
  </si>
  <si>
    <t>НАДОМЕСТОЦИ ЗА БОРЦИ И ВОЕНИ ИНВАЛИДИ</t>
  </si>
  <si>
    <t>НАДОМЕСТОЦИ ЗА ЗАШТИТА НА БЕГАЛЦИ И АЗИЛАНТИ</t>
  </si>
  <si>
    <t>СОЦИЈАЛНИ НАДОМЕСТОЦИ ЗА МАТЕРИЈАЛНО ОБЕЗБЕДУВАЊЕ НА СТЕЧАЈНИ РАБОТНИЦИ</t>
  </si>
  <si>
    <t>ПОДДРШКА ЗА СОЦИЈАЛНИ ФОНДОВИ</t>
  </si>
  <si>
    <t>ТРАНЗИЦИОНИ ТРОШОЦИ ПО ОСНОВ НА ПЕНЗИСКА РЕФОРМА</t>
  </si>
  <si>
    <t>РОДОВА ЕДНАКВОСТ И НЕДИСКРИМИНАЦИЈА</t>
  </si>
  <si>
    <t>ПРЕНЕСУВАЊЕ НА НАДЛЕЖНОСТИТЕ НА ЕЛС</t>
  </si>
  <si>
    <t>СУБВЕНЦИОНИРАЊЕ НА ПРИДОНЕСИ ЗА ПОДДРШКА НА ПЛАТИ</t>
  </si>
  <si>
    <t>ПОТТИКНУВАЊЕ НА ВРАБОТУВАЊЕТО</t>
  </si>
  <si>
    <t xml:space="preserve">СТРУЧНО ОСПОСОБУВАЊЕ И УСОВРШУВАЊЕ  </t>
  </si>
  <si>
    <t>МЕРКИ ЗА ПРЕТПРИСТАПНА ПОМОШ-ИПА2</t>
  </si>
  <si>
    <t>Придонеси за социјално осигурување</t>
  </si>
  <si>
    <t>Комунални услуги, греење, комуникација и транспорт</t>
  </si>
  <si>
    <t>Трансфери до Фондот за здравствено осигурување</t>
  </si>
  <si>
    <t>Трансфери до Агенцијата за вработување</t>
  </si>
  <si>
    <t>ВКУПНО ЗА ПРОГРАМА 30-УСТАНОВИ ЗА ДЕТСКА ЗАШТИТА</t>
  </si>
  <si>
    <t>ВКУПНО ЗА ПРОГРАМА 3А-ИЗГРАДБА, ОПРЕМУВАЊЕ И ОДРЖУВАЊЕ НА ОБЈЕКТИ ЗА ДЕТСКА ЗАШТИТА</t>
  </si>
  <si>
    <t>ВКУПНО ЗА ПРОГРАМА 40-ЦЕНТРИ ЗА СОЦИЈАЛНА РАБОТА И ЗАВОД ЗА СОЦИЈАЛНИ ДЕЈНОСТИ</t>
  </si>
  <si>
    <t>ВКУПНО ЗА ПРОГРАМА 41-ДНЕВНИ ЦЕНТРИ И ПРИФАТИЛИШТА ЗА ВОНИНСТИТУЦИОНАЛНА СОЦИЈАЛНА ЗАШТИТА</t>
  </si>
  <si>
    <t>ВКУПНО ЗА ПРОГРАМА 42-УСТАНОВИ ЗА ИНСТИТУЦИОНАЛНА СОЦИЈАЛНА ЗАШТИТА</t>
  </si>
  <si>
    <t xml:space="preserve">ВКУПНО ЗА ПРОГРАМА 43-ПОДДРШКА НА ИМПЛЕМЕНТАЦИЈА НА ДЕКАДАТА И СТРАТЕГИЈАТА ЗА РОМИТЕ </t>
  </si>
  <si>
    <t>ВКУПНО ЗА ПРОГРАМА 46-ДЕИНСТИТУЦИОНАЛИЗАЦИЈА И СОЦИЈАЛНИ УСЛУГИ</t>
  </si>
  <si>
    <t>ВКУПНО ЗА ПРОГРАМА 4А-ИЗГРАДБА, ОПРЕМУВАЊЕ И ОДРЖУВАЊЕ НА ОБЈЕКТИ ЗА СОЦИЈАЛНА ЗАШТИТА И ДОМОВИ ЗА СТАРИ ЛИЦА</t>
  </si>
  <si>
    <t>ВКУПНО ЗА ПРОГРАМА 50-НАДОМЕСТОЦИ ЗА СОЦИЈАЛНА ЗАШТИТА</t>
  </si>
  <si>
    <t>ВКУПНО ЗА ПРОГРАМА 51-НАДОМЕСТОЦИ ЗА ЦИВИЛНИ ИНВАЛИДИ ОД ВОЈНАТА</t>
  </si>
  <si>
    <t>ВКУПНО ЗА ПРОГРАМА 52-НАДОМЕСТОЦИ ЗА ДЕТСКА ЗАШТИТА</t>
  </si>
  <si>
    <t>ВКУПНО ЗА ПРОГРАМА 53-НАДОМЕСТОЦИ ЗА БОРЦИ И ВОЕНИ ИНВАЛИДИ</t>
  </si>
  <si>
    <t>ВКУПНО ЗА ПРОГРАМА 54-НАДОМЕСТОЦИ ЗА ЗАШТИТА НА БЕГАЛЦИ И АЗИЛАНТИ</t>
  </si>
  <si>
    <t>ВКУПНО ЗА ПРОГРАМА 55-СОЦИЈАЛНИ НАДОМЕСТОЦИ ЗА МАТЕРИЈАЛНО ОБЕЗБЕДУВАЊЕ НА СТЕЧАЈНИ РАБОТНИЦИ</t>
  </si>
  <si>
    <t>ВКУПНО ЗА ПРОГРАМА 60-ПОДДРШКА ЗА СОЦИЈАЛНИ ФОНДОВИ</t>
  </si>
  <si>
    <t>ВКУПНО ЗА ПРОГРАМА 61-ТРАНЗИЦИОНИ ТРОШОЦИ ПО ОСНОВ НА ПЕНЗИСКА РЕФОРМА</t>
  </si>
  <si>
    <t>ВКУПНО ЗА ПРОГРАМА 80-РОДОВА ЕДНАКВОСТ И НЕДИСКРИМИНАЦИЈА</t>
  </si>
  <si>
    <t>ВКУПНО ЗА ПРОГРАМА А1-ПРЕНЕСУВАЊЕ НА НАДЛЕЖНОСТИТЕ НА ЕЛС</t>
  </si>
  <si>
    <t>ВКУПНО ЗА ПРОГРАМА Б5-СУБВЕНЦИОНИРАЊЕ НА ПРИДОНЕСИ ЗА ПОДДРШКА НА ПЛАТИ</t>
  </si>
  <si>
    <t>ВКУПНО ЗА ПРОГРАМА БА-ПОТТИКНУВАЊЕ НА ВРАБОТУВАЊЕТО</t>
  </si>
  <si>
    <t xml:space="preserve">ВКУПНО ЗА ПРОГРАМА К2-СТРУЧНО ОСПОСОБУВАЊЕ И УСОВРШУВАЊЕ  </t>
  </si>
  <si>
    <t>ВКУПНО ЗА ПРОГРАМА МЕ-МЕРКИ ЗА ПРЕТПРИСТАПНА ПОМОШ-ИПА2</t>
  </si>
  <si>
    <t xml:space="preserve">СЕ ВКУПНО: </t>
  </si>
  <si>
    <t>ФИНАНСИСКИ ИЗВЕШТАЈ ЗА РЕАЛИЗАЦИЈА НА ПЛАНИРАНИТЕ БУЏЕТСКИ СРЕДСТВА ЗА 2021 ГОДИНА НА МИНИСТЕРСТВОТО ЗА ТРУД И СОЦИЈАЛНА ПОЛИТИКА, ПО ПРОГРАМИ И КОНТА ВО ПЕРИОДОТ 01.01.2021-31.03.2021 ГОДИНА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</si>
</sst>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/>
    </xf>
    <xf numFmtId="4" fontId="18" fillId="33" borderId="1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4" fontId="18" fillId="0" borderId="0" xfId="0" applyNumberFormat="1" applyFont="1" applyFill="1" applyBorder="1" applyAlignment="1" applyProtection="1">
      <alignment horizontal="right" vertical="center" wrapText="1"/>
      <protection/>
    </xf>
    <xf numFmtId="4" fontId="18" fillId="33" borderId="0" xfId="0" applyNumberFormat="1" applyFont="1" applyFill="1" applyBorder="1" applyAlignment="1" applyProtection="1">
      <alignment horizontal="right" vertical="center" wrapText="1"/>
      <protection/>
    </xf>
    <xf numFmtId="10" fontId="18" fillId="33" borderId="0" xfId="0" applyNumberFormat="1" applyFont="1" applyFill="1" applyBorder="1" applyAlignment="1" applyProtection="1">
      <alignment horizontal="right" vertical="center" wrapText="1"/>
      <protection/>
    </xf>
    <xf numFmtId="4" fontId="18" fillId="33" borderId="10" xfId="0" applyNumberFormat="1" applyFont="1" applyFill="1" applyBorder="1" applyAlignment="1" applyProtection="1">
      <alignment horizontal="right" vertical="center" wrapText="1"/>
      <protection/>
    </xf>
    <xf numFmtId="10" fontId="18" fillId="33" borderId="10" xfId="0" applyNumberFormat="1" applyFont="1" applyFill="1" applyBorder="1" applyAlignment="1" applyProtection="1">
      <alignment horizontal="right" vertical="center" wrapText="1"/>
      <protection/>
    </xf>
    <xf numFmtId="1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8" fillId="33" borderId="11" xfId="0" applyNumberFormat="1" applyFont="1" applyFill="1" applyBorder="1" applyAlignment="1" applyProtection="1">
      <alignment horizontal="right" vertical="center" wrapText="1"/>
      <protection/>
    </xf>
    <xf numFmtId="0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8" fillId="33" borderId="13" xfId="0" applyNumberFormat="1" applyFont="1" applyFill="1" applyBorder="1" applyAlignment="1" applyProtection="1">
      <alignment horizontal="right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C1" sqref="C1:G1"/>
    </sheetView>
  </sheetViews>
  <sheetFormatPr defaultColWidth="9.140625" defaultRowHeight="12.75"/>
  <cols>
    <col min="1" max="1" width="6.57421875" style="2" bestFit="1" customWidth="1"/>
    <col min="2" max="2" width="3.28125" style="2" bestFit="1" customWidth="1"/>
    <col min="3" max="3" width="51.421875" style="2" bestFit="1" customWidth="1"/>
    <col min="4" max="4" width="3.57421875" style="2" bestFit="1" customWidth="1"/>
    <col min="5" max="5" width="46.7109375" style="2" customWidth="1"/>
    <col min="6" max="6" width="15.140625" style="2" bestFit="1" customWidth="1"/>
    <col min="7" max="7" width="14.57421875" style="2" bestFit="1" customWidth="1"/>
    <col min="8" max="8" width="14.00390625" style="2" bestFit="1" customWidth="1"/>
    <col min="9" max="9" width="10.7109375" style="2" bestFit="1" customWidth="1"/>
    <col min="10" max="11" width="4.00390625" style="2" bestFit="1" customWidth="1"/>
    <col min="12" max="16384" width="9.140625" style="2" customWidth="1"/>
  </cols>
  <sheetData>
    <row r="1" spans="3:8" s="14" customFormat="1" ht="38.25" customHeight="1">
      <c r="C1" s="21" t="s">
        <v>119</v>
      </c>
      <c r="D1" s="21"/>
      <c r="E1" s="21"/>
      <c r="F1" s="21"/>
      <c r="G1" s="21"/>
      <c r="H1" s="15"/>
    </row>
    <row r="3" spans="1:9" s="1" customFormat="1" ht="36">
      <c r="A3" s="5" t="s">
        <v>0</v>
      </c>
      <c r="B3" s="19" t="s">
        <v>1</v>
      </c>
      <c r="C3" s="20"/>
      <c r="D3" s="19" t="s">
        <v>2</v>
      </c>
      <c r="E3" s="20"/>
      <c r="F3" s="5" t="s">
        <v>66</v>
      </c>
      <c r="G3" s="5" t="s">
        <v>67</v>
      </c>
      <c r="H3" s="5" t="s">
        <v>68</v>
      </c>
      <c r="I3" s="5" t="s">
        <v>65</v>
      </c>
    </row>
    <row r="4" spans="1:9" ht="12">
      <c r="A4" s="6" t="s">
        <v>3</v>
      </c>
      <c r="B4" s="6" t="s">
        <v>4</v>
      </c>
      <c r="C4" s="7" t="s">
        <v>5</v>
      </c>
      <c r="D4" s="6" t="s">
        <v>6</v>
      </c>
      <c r="E4" s="7" t="s">
        <v>7</v>
      </c>
      <c r="F4" s="8">
        <v>94000000</v>
      </c>
      <c r="G4" s="9">
        <v>21918347</v>
      </c>
      <c r="H4" s="8">
        <f>F4-G4</f>
        <v>72081653</v>
      </c>
      <c r="I4" s="10">
        <f>G4/F4</f>
        <v>0.23317390425531914</v>
      </c>
    </row>
    <row r="5" spans="1:9" ht="12">
      <c r="A5" s="6" t="s">
        <v>3</v>
      </c>
      <c r="B5" s="6" t="s">
        <v>4</v>
      </c>
      <c r="C5" s="7" t="s">
        <v>5</v>
      </c>
      <c r="D5" s="6" t="s">
        <v>8</v>
      </c>
      <c r="E5" s="7" t="s">
        <v>92</v>
      </c>
      <c r="F5" s="8">
        <v>36721000</v>
      </c>
      <c r="G5" s="9">
        <v>8544945</v>
      </c>
      <c r="H5" s="8">
        <f aca="true" t="shared" si="0" ref="H5:H68">F5-G5</f>
        <v>28176055</v>
      </c>
      <c r="I5" s="10">
        <f aca="true" t="shared" si="1" ref="I5:I66">G5/F5</f>
        <v>0.2326991367337491</v>
      </c>
    </row>
    <row r="6" spans="1:9" ht="12">
      <c r="A6" s="6" t="s">
        <v>3</v>
      </c>
      <c r="B6" s="6" t="s">
        <v>4</v>
      </c>
      <c r="C6" s="7" t="s">
        <v>5</v>
      </c>
      <c r="D6" s="6" t="s">
        <v>9</v>
      </c>
      <c r="E6" s="7" t="s">
        <v>10</v>
      </c>
      <c r="F6" s="8">
        <v>2660000</v>
      </c>
      <c r="G6" s="9">
        <v>0</v>
      </c>
      <c r="H6" s="8">
        <f t="shared" si="0"/>
        <v>2660000</v>
      </c>
      <c r="I6" s="10">
        <f t="shared" si="1"/>
        <v>0</v>
      </c>
    </row>
    <row r="7" spans="1:9" ht="12">
      <c r="A7" s="6" t="s">
        <v>3</v>
      </c>
      <c r="B7" s="6" t="s">
        <v>4</v>
      </c>
      <c r="C7" s="7" t="s">
        <v>5</v>
      </c>
      <c r="D7" s="6" t="s">
        <v>11</v>
      </c>
      <c r="E7" s="7" t="s">
        <v>12</v>
      </c>
      <c r="F7" s="8">
        <v>1000000</v>
      </c>
      <c r="G7" s="9">
        <v>128304</v>
      </c>
      <c r="H7" s="8">
        <f t="shared" si="0"/>
        <v>871696</v>
      </c>
      <c r="I7" s="10">
        <f t="shared" si="1"/>
        <v>0.128304</v>
      </c>
    </row>
    <row r="8" spans="1:9" ht="12">
      <c r="A8" s="6" t="s">
        <v>3</v>
      </c>
      <c r="B8" s="6" t="s">
        <v>4</v>
      </c>
      <c r="C8" s="7" t="s">
        <v>5</v>
      </c>
      <c r="D8" s="6" t="s">
        <v>13</v>
      </c>
      <c r="E8" s="7" t="s">
        <v>93</v>
      </c>
      <c r="F8" s="8">
        <v>11800000</v>
      </c>
      <c r="G8" s="9">
        <v>2573997</v>
      </c>
      <c r="H8" s="8">
        <f t="shared" si="0"/>
        <v>9226003</v>
      </c>
      <c r="I8" s="10">
        <f t="shared" si="1"/>
        <v>0.21813533898305085</v>
      </c>
    </row>
    <row r="9" spans="1:9" ht="12">
      <c r="A9" s="6" t="s">
        <v>3</v>
      </c>
      <c r="B9" s="6" t="s">
        <v>4</v>
      </c>
      <c r="C9" s="7" t="s">
        <v>5</v>
      </c>
      <c r="D9" s="6" t="s">
        <v>14</v>
      </c>
      <c r="E9" s="7" t="s">
        <v>15</v>
      </c>
      <c r="F9" s="8">
        <v>1600000</v>
      </c>
      <c r="G9" s="9">
        <v>137754</v>
      </c>
      <c r="H9" s="8">
        <f t="shared" si="0"/>
        <v>1462246</v>
      </c>
      <c r="I9" s="10">
        <f t="shared" si="1"/>
        <v>0.08609625</v>
      </c>
    </row>
    <row r="10" spans="1:9" ht="12">
      <c r="A10" s="6" t="s">
        <v>3</v>
      </c>
      <c r="B10" s="6" t="s">
        <v>4</v>
      </c>
      <c r="C10" s="7" t="s">
        <v>5</v>
      </c>
      <c r="D10" s="6" t="s">
        <v>16</v>
      </c>
      <c r="E10" s="7" t="s">
        <v>17</v>
      </c>
      <c r="F10" s="8">
        <v>2600000</v>
      </c>
      <c r="G10" s="9">
        <v>679849</v>
      </c>
      <c r="H10" s="8">
        <f t="shared" si="0"/>
        <v>1920151</v>
      </c>
      <c r="I10" s="10">
        <f t="shared" si="1"/>
        <v>0.26148038461538464</v>
      </c>
    </row>
    <row r="11" spans="1:9" ht="12">
      <c r="A11" s="6" t="s">
        <v>3</v>
      </c>
      <c r="B11" s="6" t="s">
        <v>4</v>
      </c>
      <c r="C11" s="7" t="s">
        <v>5</v>
      </c>
      <c r="D11" s="6" t="s">
        <v>18</v>
      </c>
      <c r="E11" s="7" t="s">
        <v>19</v>
      </c>
      <c r="F11" s="8">
        <v>22800000</v>
      </c>
      <c r="G11" s="9">
        <v>5999705</v>
      </c>
      <c r="H11" s="8">
        <f t="shared" si="0"/>
        <v>16800295</v>
      </c>
      <c r="I11" s="10">
        <f t="shared" si="1"/>
        <v>0.2631449561403509</v>
      </c>
    </row>
    <row r="12" spans="1:9" ht="12">
      <c r="A12" s="6" t="s">
        <v>3</v>
      </c>
      <c r="B12" s="6" t="s">
        <v>4</v>
      </c>
      <c r="C12" s="7" t="s">
        <v>5</v>
      </c>
      <c r="D12" s="6" t="s">
        <v>20</v>
      </c>
      <c r="E12" s="7" t="s">
        <v>21</v>
      </c>
      <c r="F12" s="8">
        <v>2943890</v>
      </c>
      <c r="G12" s="9">
        <v>217738</v>
      </c>
      <c r="H12" s="8">
        <f t="shared" si="0"/>
        <v>2726152</v>
      </c>
      <c r="I12" s="10">
        <f t="shared" si="1"/>
        <v>0.07396268202955952</v>
      </c>
    </row>
    <row r="13" spans="1:9" ht="12">
      <c r="A13" s="6" t="s">
        <v>3</v>
      </c>
      <c r="B13" s="6" t="s">
        <v>4</v>
      </c>
      <c r="C13" s="7" t="s">
        <v>5</v>
      </c>
      <c r="D13" s="6" t="s">
        <v>22</v>
      </c>
      <c r="E13" s="7" t="s">
        <v>23</v>
      </c>
      <c r="F13" s="8">
        <v>7200000</v>
      </c>
      <c r="G13" s="9">
        <v>2099946</v>
      </c>
      <c r="H13" s="8">
        <f t="shared" si="0"/>
        <v>5100054</v>
      </c>
      <c r="I13" s="10">
        <f t="shared" si="1"/>
        <v>0.2916591666666667</v>
      </c>
    </row>
    <row r="14" spans="1:9" ht="12">
      <c r="A14" s="6" t="s">
        <v>3</v>
      </c>
      <c r="B14" s="6" t="s">
        <v>4</v>
      </c>
      <c r="C14" s="7" t="s">
        <v>5</v>
      </c>
      <c r="D14" s="6" t="s">
        <v>24</v>
      </c>
      <c r="E14" s="7" t="s">
        <v>94</v>
      </c>
      <c r="F14" s="8">
        <v>2910000000</v>
      </c>
      <c r="G14" s="9">
        <v>725453851</v>
      </c>
      <c r="H14" s="8">
        <f t="shared" si="0"/>
        <v>2184546149</v>
      </c>
      <c r="I14" s="10">
        <f t="shared" si="1"/>
        <v>0.2492968560137457</v>
      </c>
    </row>
    <row r="15" spans="1:9" ht="12">
      <c r="A15" s="6" t="s">
        <v>3</v>
      </c>
      <c r="B15" s="6" t="s">
        <v>4</v>
      </c>
      <c r="C15" s="7" t="s">
        <v>5</v>
      </c>
      <c r="D15" s="6" t="s">
        <v>25</v>
      </c>
      <c r="E15" s="7" t="s">
        <v>69</v>
      </c>
      <c r="F15" s="8">
        <v>69000000</v>
      </c>
      <c r="G15" s="9">
        <v>16749993</v>
      </c>
      <c r="H15" s="8">
        <f t="shared" si="0"/>
        <v>52250007</v>
      </c>
      <c r="I15" s="10">
        <f t="shared" si="1"/>
        <v>0.24275352173913042</v>
      </c>
    </row>
    <row r="16" spans="1:9" ht="12">
      <c r="A16" s="6" t="s">
        <v>3</v>
      </c>
      <c r="B16" s="6" t="s">
        <v>4</v>
      </c>
      <c r="C16" s="7" t="s">
        <v>5</v>
      </c>
      <c r="D16" s="6" t="s">
        <v>27</v>
      </c>
      <c r="E16" s="7" t="s">
        <v>28</v>
      </c>
      <c r="F16" s="8">
        <v>1126000</v>
      </c>
      <c r="G16" s="9">
        <v>183140</v>
      </c>
      <c r="H16" s="8">
        <f t="shared" si="0"/>
        <v>942860</v>
      </c>
      <c r="I16" s="10">
        <f t="shared" si="1"/>
        <v>0.16264653641207816</v>
      </c>
    </row>
    <row r="17" spans="1:9" ht="12">
      <c r="A17" s="6" t="s">
        <v>3</v>
      </c>
      <c r="B17" s="6" t="s">
        <v>4</v>
      </c>
      <c r="C17" s="7" t="s">
        <v>5</v>
      </c>
      <c r="D17" s="6" t="s">
        <v>29</v>
      </c>
      <c r="E17" s="7" t="s">
        <v>30</v>
      </c>
      <c r="F17" s="8">
        <v>40110</v>
      </c>
      <c r="G17" s="9">
        <v>0</v>
      </c>
      <c r="H17" s="8">
        <f t="shared" si="0"/>
        <v>40110</v>
      </c>
      <c r="I17" s="10">
        <f t="shared" si="1"/>
        <v>0</v>
      </c>
    </row>
    <row r="18" spans="1:9" ht="12">
      <c r="A18" s="16" t="s">
        <v>70</v>
      </c>
      <c r="B18" s="17"/>
      <c r="C18" s="17"/>
      <c r="D18" s="17"/>
      <c r="E18" s="18"/>
      <c r="F18" s="11">
        <f>SUM(F4:F17)</f>
        <v>3163491000</v>
      </c>
      <c r="G18" s="11">
        <f>SUM(G4:G17)</f>
        <v>784687569</v>
      </c>
      <c r="H18" s="11">
        <f t="shared" si="0"/>
        <v>2378803431</v>
      </c>
      <c r="I18" s="12">
        <f t="shared" si="1"/>
        <v>0.2480448242147678</v>
      </c>
    </row>
    <row r="19" spans="1:9" ht="12">
      <c r="A19" s="6" t="s">
        <v>3</v>
      </c>
      <c r="B19" s="6" t="s">
        <v>31</v>
      </c>
      <c r="C19" s="7" t="s">
        <v>32</v>
      </c>
      <c r="D19" s="6" t="s">
        <v>6</v>
      </c>
      <c r="E19" s="7" t="s">
        <v>7</v>
      </c>
      <c r="F19" s="8">
        <v>2250000</v>
      </c>
      <c r="G19" s="9">
        <v>542135</v>
      </c>
      <c r="H19" s="8">
        <f t="shared" si="0"/>
        <v>1707865</v>
      </c>
      <c r="I19" s="10">
        <f t="shared" si="1"/>
        <v>0.24094888888888888</v>
      </c>
    </row>
    <row r="20" spans="1:9" ht="12">
      <c r="A20" s="6" t="s">
        <v>3</v>
      </c>
      <c r="B20" s="6" t="s">
        <v>31</v>
      </c>
      <c r="C20" s="7" t="s">
        <v>32</v>
      </c>
      <c r="D20" s="6" t="s">
        <v>8</v>
      </c>
      <c r="E20" s="7" t="s">
        <v>92</v>
      </c>
      <c r="F20" s="8">
        <v>878000</v>
      </c>
      <c r="G20" s="9">
        <v>210836</v>
      </c>
      <c r="H20" s="8">
        <f t="shared" si="0"/>
        <v>667164</v>
      </c>
      <c r="I20" s="10">
        <f t="shared" si="1"/>
        <v>0.24013211845102506</v>
      </c>
    </row>
    <row r="21" spans="1:9" ht="12">
      <c r="A21" s="6" t="s">
        <v>3</v>
      </c>
      <c r="B21" s="6" t="s">
        <v>31</v>
      </c>
      <c r="C21" s="7" t="s">
        <v>32</v>
      </c>
      <c r="D21" s="6" t="s">
        <v>11</v>
      </c>
      <c r="E21" s="7" t="s">
        <v>12</v>
      </c>
      <c r="F21" s="8">
        <v>5000</v>
      </c>
      <c r="G21" s="9">
        <v>0</v>
      </c>
      <c r="H21" s="8">
        <f t="shared" si="0"/>
        <v>5000</v>
      </c>
      <c r="I21" s="10">
        <f t="shared" si="1"/>
        <v>0</v>
      </c>
    </row>
    <row r="22" spans="1:9" ht="12">
      <c r="A22" s="6" t="s">
        <v>3</v>
      </c>
      <c r="B22" s="6" t="s">
        <v>31</v>
      </c>
      <c r="C22" s="7" t="s">
        <v>32</v>
      </c>
      <c r="D22" s="6" t="s">
        <v>13</v>
      </c>
      <c r="E22" s="7" t="s">
        <v>93</v>
      </c>
      <c r="F22" s="8">
        <v>500000</v>
      </c>
      <c r="G22" s="9">
        <v>136725</v>
      </c>
      <c r="H22" s="8">
        <f t="shared" si="0"/>
        <v>363275</v>
      </c>
      <c r="I22" s="10">
        <f t="shared" si="1"/>
        <v>0.27345</v>
      </c>
    </row>
    <row r="23" spans="1:9" ht="12">
      <c r="A23" s="6" t="s">
        <v>3</v>
      </c>
      <c r="B23" s="6" t="s">
        <v>31</v>
      </c>
      <c r="C23" s="7" t="s">
        <v>32</v>
      </c>
      <c r="D23" s="6" t="s">
        <v>14</v>
      </c>
      <c r="E23" s="7" t="s">
        <v>15</v>
      </c>
      <c r="F23" s="8">
        <v>40000</v>
      </c>
      <c r="G23" s="9">
        <v>1900</v>
      </c>
      <c r="H23" s="8">
        <f t="shared" si="0"/>
        <v>38100</v>
      </c>
      <c r="I23" s="10">
        <f t="shared" si="1"/>
        <v>0.0475</v>
      </c>
    </row>
    <row r="24" spans="1:9" ht="12">
      <c r="A24" s="6" t="s">
        <v>3</v>
      </c>
      <c r="B24" s="6" t="s">
        <v>31</v>
      </c>
      <c r="C24" s="7" t="s">
        <v>32</v>
      </c>
      <c r="D24" s="6" t="s">
        <v>16</v>
      </c>
      <c r="E24" s="7" t="s">
        <v>17</v>
      </c>
      <c r="F24" s="8">
        <v>100000</v>
      </c>
      <c r="G24" s="9">
        <v>5340</v>
      </c>
      <c r="H24" s="8">
        <f t="shared" si="0"/>
        <v>94660</v>
      </c>
      <c r="I24" s="10">
        <f t="shared" si="1"/>
        <v>0.0534</v>
      </c>
    </row>
    <row r="25" spans="1:9" ht="12">
      <c r="A25" s="6" t="s">
        <v>3</v>
      </c>
      <c r="B25" s="6" t="s">
        <v>31</v>
      </c>
      <c r="C25" s="7" t="s">
        <v>32</v>
      </c>
      <c r="D25" s="6" t="s">
        <v>18</v>
      </c>
      <c r="E25" s="7" t="s">
        <v>19</v>
      </c>
      <c r="F25" s="8">
        <v>15000</v>
      </c>
      <c r="G25" s="9">
        <v>0</v>
      </c>
      <c r="H25" s="8">
        <f t="shared" si="0"/>
        <v>15000</v>
      </c>
      <c r="I25" s="10">
        <f t="shared" si="1"/>
        <v>0</v>
      </c>
    </row>
    <row r="26" spans="1:9" ht="12">
      <c r="A26" s="6" t="s">
        <v>3</v>
      </c>
      <c r="B26" s="6" t="s">
        <v>31</v>
      </c>
      <c r="C26" s="7" t="s">
        <v>32</v>
      </c>
      <c r="D26" s="6" t="s">
        <v>20</v>
      </c>
      <c r="E26" s="7" t="s">
        <v>21</v>
      </c>
      <c r="F26" s="8">
        <v>15000</v>
      </c>
      <c r="G26" s="9">
        <v>4740</v>
      </c>
      <c r="H26" s="8">
        <f t="shared" si="0"/>
        <v>10260</v>
      </c>
      <c r="I26" s="10">
        <f t="shared" si="1"/>
        <v>0.316</v>
      </c>
    </row>
    <row r="27" spans="1:9" ht="12">
      <c r="A27" s="6" t="s">
        <v>3</v>
      </c>
      <c r="B27" s="6" t="s">
        <v>31</v>
      </c>
      <c r="C27" s="7" t="s">
        <v>32</v>
      </c>
      <c r="D27" s="6" t="s">
        <v>25</v>
      </c>
      <c r="E27" s="7" t="s">
        <v>69</v>
      </c>
      <c r="F27" s="8">
        <v>30000</v>
      </c>
      <c r="G27" s="9">
        <v>0</v>
      </c>
      <c r="H27" s="8">
        <f t="shared" si="0"/>
        <v>30000</v>
      </c>
      <c r="I27" s="10">
        <f t="shared" si="1"/>
        <v>0</v>
      </c>
    </row>
    <row r="28" spans="1:9" ht="12">
      <c r="A28" s="6" t="s">
        <v>3</v>
      </c>
      <c r="B28" s="6" t="s">
        <v>31</v>
      </c>
      <c r="C28" s="7" t="s">
        <v>32</v>
      </c>
      <c r="D28" s="6" t="s">
        <v>27</v>
      </c>
      <c r="E28" s="7" t="s">
        <v>28</v>
      </c>
      <c r="F28" s="8">
        <v>150000</v>
      </c>
      <c r="G28" s="9">
        <v>21429</v>
      </c>
      <c r="H28" s="8">
        <f t="shared" si="0"/>
        <v>128571</v>
      </c>
      <c r="I28" s="10">
        <f t="shared" si="1"/>
        <v>0.14286</v>
      </c>
    </row>
    <row r="29" spans="1:9" ht="12">
      <c r="A29" s="16" t="s">
        <v>96</v>
      </c>
      <c r="B29" s="17"/>
      <c r="C29" s="17"/>
      <c r="D29" s="17"/>
      <c r="E29" s="18"/>
      <c r="F29" s="11">
        <f>SUM(F19:F28)</f>
        <v>3983000</v>
      </c>
      <c r="G29" s="11">
        <f>SUM(G19:G28)</f>
        <v>923105</v>
      </c>
      <c r="H29" s="11">
        <f t="shared" si="0"/>
        <v>3059895</v>
      </c>
      <c r="I29" s="12">
        <f t="shared" si="1"/>
        <v>0.2317612352498117</v>
      </c>
    </row>
    <row r="30" spans="1:9" ht="24">
      <c r="A30" s="6" t="s">
        <v>3</v>
      </c>
      <c r="B30" s="6" t="s">
        <v>33</v>
      </c>
      <c r="C30" s="7" t="s">
        <v>71</v>
      </c>
      <c r="D30" s="6" t="s">
        <v>34</v>
      </c>
      <c r="E30" s="7" t="s">
        <v>35</v>
      </c>
      <c r="F30" s="8">
        <v>10150000</v>
      </c>
      <c r="G30" s="9">
        <v>835392</v>
      </c>
      <c r="H30" s="8">
        <f t="shared" si="0"/>
        <v>9314608</v>
      </c>
      <c r="I30" s="10">
        <f t="shared" si="1"/>
        <v>0.08230463054187193</v>
      </c>
    </row>
    <row r="31" spans="1:9" ht="24">
      <c r="A31" s="6" t="s">
        <v>3</v>
      </c>
      <c r="B31" s="6" t="s">
        <v>33</v>
      </c>
      <c r="C31" s="7" t="s">
        <v>71</v>
      </c>
      <c r="D31" s="6" t="s">
        <v>36</v>
      </c>
      <c r="E31" s="7" t="s">
        <v>37</v>
      </c>
      <c r="F31" s="8">
        <v>101500000</v>
      </c>
      <c r="G31" s="9">
        <v>15409788</v>
      </c>
      <c r="H31" s="8">
        <f t="shared" si="0"/>
        <v>86090212</v>
      </c>
      <c r="I31" s="10">
        <f t="shared" si="1"/>
        <v>0.15182057142857142</v>
      </c>
    </row>
    <row r="32" spans="1:9" ht="12">
      <c r="A32" s="16" t="s">
        <v>97</v>
      </c>
      <c r="B32" s="17"/>
      <c r="C32" s="17"/>
      <c r="D32" s="17"/>
      <c r="E32" s="18"/>
      <c r="F32" s="11">
        <f>SUM(F30:F31)</f>
        <v>111650000</v>
      </c>
      <c r="G32" s="11">
        <f>SUM(G30:G31)</f>
        <v>16245180</v>
      </c>
      <c r="H32" s="11">
        <f t="shared" si="0"/>
        <v>95404820</v>
      </c>
      <c r="I32" s="11">
        <f>SUM(I30:I31)</f>
        <v>0.23412520197044334</v>
      </c>
    </row>
    <row r="33" spans="1:9" ht="24">
      <c r="A33" s="6" t="s">
        <v>3</v>
      </c>
      <c r="B33" s="6" t="s">
        <v>38</v>
      </c>
      <c r="C33" s="7" t="s">
        <v>72</v>
      </c>
      <c r="D33" s="6" t="s">
        <v>6</v>
      </c>
      <c r="E33" s="7" t="s">
        <v>7</v>
      </c>
      <c r="F33" s="8">
        <v>357960000</v>
      </c>
      <c r="G33" s="9">
        <v>88071415</v>
      </c>
      <c r="H33" s="8">
        <f t="shared" si="0"/>
        <v>269888585</v>
      </c>
      <c r="I33" s="10">
        <f t="shared" si="1"/>
        <v>0.24603702927701418</v>
      </c>
    </row>
    <row r="34" spans="1:9" ht="24">
      <c r="A34" s="6" t="s">
        <v>3</v>
      </c>
      <c r="B34" s="6" t="s">
        <v>38</v>
      </c>
      <c r="C34" s="7" t="s">
        <v>72</v>
      </c>
      <c r="D34" s="6" t="s">
        <v>8</v>
      </c>
      <c r="E34" s="7" t="s">
        <v>92</v>
      </c>
      <c r="F34" s="8">
        <v>138946000</v>
      </c>
      <c r="G34" s="9">
        <v>34247874</v>
      </c>
      <c r="H34" s="8">
        <f t="shared" si="0"/>
        <v>104698126</v>
      </c>
      <c r="I34" s="10">
        <f t="shared" si="1"/>
        <v>0.24648333885106444</v>
      </c>
    </row>
    <row r="35" spans="1:9" ht="24">
      <c r="A35" s="6" t="s">
        <v>3</v>
      </c>
      <c r="B35" s="6" t="s">
        <v>38</v>
      </c>
      <c r="C35" s="7" t="s">
        <v>72</v>
      </c>
      <c r="D35" s="6" t="s">
        <v>11</v>
      </c>
      <c r="E35" s="7" t="s">
        <v>12</v>
      </c>
      <c r="F35" s="8">
        <v>450000</v>
      </c>
      <c r="G35" s="9">
        <v>74385</v>
      </c>
      <c r="H35" s="8">
        <f t="shared" si="0"/>
        <v>375615</v>
      </c>
      <c r="I35" s="10">
        <f t="shared" si="1"/>
        <v>0.1653</v>
      </c>
    </row>
    <row r="36" spans="1:9" ht="24">
      <c r="A36" s="6" t="s">
        <v>3</v>
      </c>
      <c r="B36" s="6" t="s">
        <v>38</v>
      </c>
      <c r="C36" s="7" t="s">
        <v>72</v>
      </c>
      <c r="D36" s="6" t="s">
        <v>13</v>
      </c>
      <c r="E36" s="7" t="s">
        <v>93</v>
      </c>
      <c r="F36" s="8">
        <v>39000000</v>
      </c>
      <c r="G36" s="9">
        <v>12711896</v>
      </c>
      <c r="H36" s="8">
        <f t="shared" si="0"/>
        <v>26288104</v>
      </c>
      <c r="I36" s="10">
        <f t="shared" si="1"/>
        <v>0.3259460512820513</v>
      </c>
    </row>
    <row r="37" spans="1:9" ht="24">
      <c r="A37" s="6" t="s">
        <v>3</v>
      </c>
      <c r="B37" s="6" t="s">
        <v>38</v>
      </c>
      <c r="C37" s="7" t="s">
        <v>72</v>
      </c>
      <c r="D37" s="6" t="s">
        <v>14</v>
      </c>
      <c r="E37" s="7" t="s">
        <v>15</v>
      </c>
      <c r="F37" s="8">
        <v>8491000</v>
      </c>
      <c r="G37" s="9">
        <v>2409572</v>
      </c>
      <c r="H37" s="8">
        <f t="shared" si="0"/>
        <v>6081428</v>
      </c>
      <c r="I37" s="10">
        <f t="shared" si="1"/>
        <v>0.28377953126840183</v>
      </c>
    </row>
    <row r="38" spans="1:9" ht="24">
      <c r="A38" s="6" t="s">
        <v>3</v>
      </c>
      <c r="B38" s="6" t="s">
        <v>38</v>
      </c>
      <c r="C38" s="7" t="s">
        <v>72</v>
      </c>
      <c r="D38" s="6" t="s">
        <v>16</v>
      </c>
      <c r="E38" s="7" t="s">
        <v>17</v>
      </c>
      <c r="F38" s="8">
        <v>4972311</v>
      </c>
      <c r="G38" s="9">
        <v>1464051</v>
      </c>
      <c r="H38" s="8">
        <f t="shared" si="0"/>
        <v>3508260</v>
      </c>
      <c r="I38" s="10">
        <f t="shared" si="1"/>
        <v>0.294440754007543</v>
      </c>
    </row>
    <row r="39" spans="1:9" ht="24">
      <c r="A39" s="6" t="s">
        <v>3</v>
      </c>
      <c r="B39" s="6" t="s">
        <v>38</v>
      </c>
      <c r="C39" s="7" t="s">
        <v>72</v>
      </c>
      <c r="D39" s="6" t="s">
        <v>18</v>
      </c>
      <c r="E39" s="7" t="s">
        <v>19</v>
      </c>
      <c r="F39" s="8">
        <v>8280000</v>
      </c>
      <c r="G39" s="9">
        <v>2150168</v>
      </c>
      <c r="H39" s="8">
        <f t="shared" si="0"/>
        <v>6129832</v>
      </c>
      <c r="I39" s="10">
        <f t="shared" si="1"/>
        <v>0.2596821256038647</v>
      </c>
    </row>
    <row r="40" spans="1:9" ht="24">
      <c r="A40" s="6" t="s">
        <v>3</v>
      </c>
      <c r="B40" s="6" t="s">
        <v>38</v>
      </c>
      <c r="C40" s="7" t="s">
        <v>72</v>
      </c>
      <c r="D40" s="6" t="s">
        <v>20</v>
      </c>
      <c r="E40" s="7" t="s">
        <v>21</v>
      </c>
      <c r="F40" s="8">
        <v>2931887</v>
      </c>
      <c r="G40" s="9">
        <v>1077347</v>
      </c>
      <c r="H40" s="8">
        <f t="shared" si="0"/>
        <v>1854540</v>
      </c>
      <c r="I40" s="10">
        <f t="shared" si="1"/>
        <v>0.3674585684918962</v>
      </c>
    </row>
    <row r="41" spans="1:9" ht="24">
      <c r="A41" s="6" t="s">
        <v>3</v>
      </c>
      <c r="B41" s="6" t="s">
        <v>38</v>
      </c>
      <c r="C41" s="7" t="s">
        <v>72</v>
      </c>
      <c r="D41" s="6" t="s">
        <v>27</v>
      </c>
      <c r="E41" s="7" t="s">
        <v>28</v>
      </c>
      <c r="F41" s="8">
        <v>3160000</v>
      </c>
      <c r="G41" s="9">
        <v>1148094</v>
      </c>
      <c r="H41" s="8">
        <f t="shared" si="0"/>
        <v>2011906</v>
      </c>
      <c r="I41" s="10">
        <f t="shared" si="1"/>
        <v>0.36332088607594937</v>
      </c>
    </row>
    <row r="42" spans="1:9" ht="24">
      <c r="A42" s="6" t="s">
        <v>3</v>
      </c>
      <c r="B42" s="6" t="s">
        <v>38</v>
      </c>
      <c r="C42" s="7" t="s">
        <v>72</v>
      </c>
      <c r="D42" s="6" t="s">
        <v>29</v>
      </c>
      <c r="E42" s="7" t="s">
        <v>30</v>
      </c>
      <c r="F42" s="8">
        <v>144802</v>
      </c>
      <c r="G42" s="9">
        <v>98235</v>
      </c>
      <c r="H42" s="8">
        <f t="shared" si="0"/>
        <v>46567</v>
      </c>
      <c r="I42" s="10">
        <f t="shared" si="1"/>
        <v>0.6784091379953315</v>
      </c>
    </row>
    <row r="43" spans="1:9" ht="24">
      <c r="A43" s="6" t="s">
        <v>3</v>
      </c>
      <c r="B43" s="6" t="s">
        <v>38</v>
      </c>
      <c r="C43" s="7" t="s">
        <v>72</v>
      </c>
      <c r="D43" s="6" t="s">
        <v>34</v>
      </c>
      <c r="E43" s="7" t="s">
        <v>35</v>
      </c>
      <c r="F43" s="8">
        <v>300000</v>
      </c>
      <c r="G43" s="9">
        <v>4500</v>
      </c>
      <c r="H43" s="8">
        <f t="shared" si="0"/>
        <v>295500</v>
      </c>
      <c r="I43" s="10">
        <f t="shared" si="1"/>
        <v>0.015</v>
      </c>
    </row>
    <row r="44" spans="1:9" ht="12">
      <c r="A44" s="16" t="s">
        <v>98</v>
      </c>
      <c r="B44" s="17"/>
      <c r="C44" s="17"/>
      <c r="D44" s="17"/>
      <c r="E44" s="18"/>
      <c r="F44" s="11">
        <f>SUM(F33:F43)</f>
        <v>564636000</v>
      </c>
      <c r="G44" s="11">
        <f>SUM(G33:G43)</f>
        <v>143457537</v>
      </c>
      <c r="H44" s="11">
        <f t="shared" si="0"/>
        <v>421178463</v>
      </c>
      <c r="I44" s="12">
        <f t="shared" si="1"/>
        <v>0.2540708297026757</v>
      </c>
    </row>
    <row r="45" spans="1:9" ht="24">
      <c r="A45" s="6" t="s">
        <v>3</v>
      </c>
      <c r="B45" s="6" t="s">
        <v>39</v>
      </c>
      <c r="C45" s="7" t="s">
        <v>73</v>
      </c>
      <c r="D45" s="6" t="s">
        <v>6</v>
      </c>
      <c r="E45" s="7" t="s">
        <v>7</v>
      </c>
      <c r="F45" s="8">
        <v>52400000</v>
      </c>
      <c r="G45" s="9">
        <v>12864540</v>
      </c>
      <c r="H45" s="8">
        <f t="shared" si="0"/>
        <v>39535460</v>
      </c>
      <c r="I45" s="10">
        <f t="shared" si="1"/>
        <v>0.24550648854961832</v>
      </c>
    </row>
    <row r="46" spans="1:9" ht="24">
      <c r="A46" s="6" t="s">
        <v>3</v>
      </c>
      <c r="B46" s="6" t="s">
        <v>39</v>
      </c>
      <c r="C46" s="7" t="s">
        <v>73</v>
      </c>
      <c r="D46" s="6" t="s">
        <v>8</v>
      </c>
      <c r="E46" s="7" t="s">
        <v>92</v>
      </c>
      <c r="F46" s="8">
        <v>20436000</v>
      </c>
      <c r="G46" s="9">
        <v>5005547</v>
      </c>
      <c r="H46" s="8">
        <f t="shared" si="0"/>
        <v>15430453</v>
      </c>
      <c r="I46" s="10">
        <f t="shared" si="1"/>
        <v>0.24493770796633393</v>
      </c>
    </row>
    <row r="47" spans="1:9" ht="24">
      <c r="A47" s="6" t="s">
        <v>3</v>
      </c>
      <c r="B47" s="6" t="s">
        <v>39</v>
      </c>
      <c r="C47" s="7" t="s">
        <v>73</v>
      </c>
      <c r="D47" s="6" t="s">
        <v>11</v>
      </c>
      <c r="E47" s="7" t="s">
        <v>12</v>
      </c>
      <c r="F47" s="8">
        <v>10000</v>
      </c>
      <c r="G47" s="9">
        <v>3000</v>
      </c>
      <c r="H47" s="8">
        <f t="shared" si="0"/>
        <v>7000</v>
      </c>
      <c r="I47" s="10">
        <f t="shared" si="1"/>
        <v>0.3</v>
      </c>
    </row>
    <row r="48" spans="1:9" ht="24">
      <c r="A48" s="6" t="s">
        <v>3</v>
      </c>
      <c r="B48" s="6" t="s">
        <v>39</v>
      </c>
      <c r="C48" s="7" t="s">
        <v>73</v>
      </c>
      <c r="D48" s="6" t="s">
        <v>13</v>
      </c>
      <c r="E48" s="7" t="s">
        <v>93</v>
      </c>
      <c r="F48" s="8">
        <v>7000000</v>
      </c>
      <c r="G48" s="9">
        <v>1559679</v>
      </c>
      <c r="H48" s="8">
        <f t="shared" si="0"/>
        <v>5440321</v>
      </c>
      <c r="I48" s="10">
        <f t="shared" si="1"/>
        <v>0.2228112857142857</v>
      </c>
    </row>
    <row r="49" spans="1:9" ht="24">
      <c r="A49" s="6" t="s">
        <v>3</v>
      </c>
      <c r="B49" s="6" t="s">
        <v>39</v>
      </c>
      <c r="C49" s="7" t="s">
        <v>73</v>
      </c>
      <c r="D49" s="6" t="s">
        <v>14</v>
      </c>
      <c r="E49" s="7" t="s">
        <v>15</v>
      </c>
      <c r="F49" s="8">
        <v>4000000</v>
      </c>
      <c r="G49" s="9">
        <v>470896</v>
      </c>
      <c r="H49" s="8">
        <f t="shared" si="0"/>
        <v>3529104</v>
      </c>
      <c r="I49" s="10">
        <f t="shared" si="1"/>
        <v>0.117724</v>
      </c>
    </row>
    <row r="50" spans="1:9" ht="24">
      <c r="A50" s="6" t="s">
        <v>3</v>
      </c>
      <c r="B50" s="6" t="s">
        <v>39</v>
      </c>
      <c r="C50" s="7" t="s">
        <v>73</v>
      </c>
      <c r="D50" s="6" t="s">
        <v>16</v>
      </c>
      <c r="E50" s="7" t="s">
        <v>17</v>
      </c>
      <c r="F50" s="8">
        <v>500000</v>
      </c>
      <c r="G50" s="9">
        <v>62951</v>
      </c>
      <c r="H50" s="8">
        <f t="shared" si="0"/>
        <v>437049</v>
      </c>
      <c r="I50" s="10">
        <f t="shared" si="1"/>
        <v>0.125902</v>
      </c>
    </row>
    <row r="51" spans="1:9" ht="24">
      <c r="A51" s="6" t="s">
        <v>3</v>
      </c>
      <c r="B51" s="6" t="s">
        <v>39</v>
      </c>
      <c r="C51" s="7" t="s">
        <v>73</v>
      </c>
      <c r="D51" s="6" t="s">
        <v>18</v>
      </c>
      <c r="E51" s="7" t="s">
        <v>19</v>
      </c>
      <c r="F51" s="8">
        <v>400000</v>
      </c>
      <c r="G51" s="9">
        <v>117937</v>
      </c>
      <c r="H51" s="8">
        <f t="shared" si="0"/>
        <v>282063</v>
      </c>
      <c r="I51" s="10">
        <f t="shared" si="1"/>
        <v>0.2948425</v>
      </c>
    </row>
    <row r="52" spans="1:9" ht="24">
      <c r="A52" s="6" t="s">
        <v>3</v>
      </c>
      <c r="B52" s="6" t="s">
        <v>39</v>
      </c>
      <c r="C52" s="7" t="s">
        <v>73</v>
      </c>
      <c r="D52" s="6" t="s">
        <v>20</v>
      </c>
      <c r="E52" s="7" t="s">
        <v>21</v>
      </c>
      <c r="F52" s="8">
        <v>220000</v>
      </c>
      <c r="G52" s="9">
        <v>134107</v>
      </c>
      <c r="H52" s="8">
        <f t="shared" si="0"/>
        <v>85893</v>
      </c>
      <c r="I52" s="10">
        <f t="shared" si="1"/>
        <v>0.6095772727272727</v>
      </c>
    </row>
    <row r="53" spans="1:9" ht="24">
      <c r="A53" s="6" t="s">
        <v>3</v>
      </c>
      <c r="B53" s="6" t="s">
        <v>39</v>
      </c>
      <c r="C53" s="7" t="s">
        <v>73</v>
      </c>
      <c r="D53" s="6" t="s">
        <v>27</v>
      </c>
      <c r="E53" s="7" t="s">
        <v>28</v>
      </c>
      <c r="F53" s="8">
        <v>100000</v>
      </c>
      <c r="G53" s="9">
        <v>0</v>
      </c>
      <c r="H53" s="8">
        <f t="shared" si="0"/>
        <v>100000</v>
      </c>
      <c r="I53" s="10">
        <f t="shared" si="1"/>
        <v>0</v>
      </c>
    </row>
    <row r="54" spans="1:9" ht="24">
      <c r="A54" s="6" t="s">
        <v>3</v>
      </c>
      <c r="B54" s="6" t="s">
        <v>39</v>
      </c>
      <c r="C54" s="7" t="s">
        <v>73</v>
      </c>
      <c r="D54" s="6">
        <v>480</v>
      </c>
      <c r="E54" s="7" t="s">
        <v>35</v>
      </c>
      <c r="F54" s="8">
        <v>200000</v>
      </c>
      <c r="G54" s="9">
        <v>0</v>
      </c>
      <c r="H54" s="8">
        <f t="shared" si="0"/>
        <v>200000</v>
      </c>
      <c r="I54" s="10">
        <f t="shared" si="1"/>
        <v>0</v>
      </c>
    </row>
    <row r="55" spans="1:9" ht="12">
      <c r="A55" s="16" t="s">
        <v>99</v>
      </c>
      <c r="B55" s="17"/>
      <c r="C55" s="17"/>
      <c r="D55" s="17"/>
      <c r="E55" s="18"/>
      <c r="F55" s="11">
        <f>SUM(F45:F54)</f>
        <v>85266000</v>
      </c>
      <c r="G55" s="11">
        <f>SUM(G45:G54)</f>
        <v>20218657</v>
      </c>
      <c r="H55" s="11">
        <f t="shared" si="0"/>
        <v>65047343</v>
      </c>
      <c r="I55" s="12">
        <f t="shared" si="1"/>
        <v>0.23712449276382144</v>
      </c>
    </row>
    <row r="56" spans="1:9" ht="12">
      <c r="A56" s="6" t="s">
        <v>3</v>
      </c>
      <c r="B56" s="6" t="s">
        <v>40</v>
      </c>
      <c r="C56" s="7" t="s">
        <v>74</v>
      </c>
      <c r="D56" s="6" t="s">
        <v>6</v>
      </c>
      <c r="E56" s="7" t="s">
        <v>7</v>
      </c>
      <c r="F56" s="8">
        <v>106588000</v>
      </c>
      <c r="G56" s="9">
        <v>27155563</v>
      </c>
      <c r="H56" s="8">
        <f t="shared" si="0"/>
        <v>79432437</v>
      </c>
      <c r="I56" s="10">
        <f t="shared" si="1"/>
        <v>0.2547712969565054</v>
      </c>
    </row>
    <row r="57" spans="1:9" ht="12">
      <c r="A57" s="6" t="s">
        <v>3</v>
      </c>
      <c r="B57" s="6" t="s">
        <v>40</v>
      </c>
      <c r="C57" s="7" t="s">
        <v>74</v>
      </c>
      <c r="D57" s="6" t="s">
        <v>8</v>
      </c>
      <c r="E57" s="7" t="s">
        <v>92</v>
      </c>
      <c r="F57" s="8">
        <v>43814000</v>
      </c>
      <c r="G57" s="9">
        <v>11250695</v>
      </c>
      <c r="H57" s="8">
        <f t="shared" si="0"/>
        <v>32563305</v>
      </c>
      <c r="I57" s="10">
        <f t="shared" si="1"/>
        <v>0.25678310585657554</v>
      </c>
    </row>
    <row r="58" spans="1:9" ht="12">
      <c r="A58" s="6" t="s">
        <v>3</v>
      </c>
      <c r="B58" s="6" t="s">
        <v>40</v>
      </c>
      <c r="C58" s="7" t="s">
        <v>74</v>
      </c>
      <c r="D58" s="6" t="s">
        <v>11</v>
      </c>
      <c r="E58" s="7" t="s">
        <v>12</v>
      </c>
      <c r="F58" s="8">
        <v>100000</v>
      </c>
      <c r="G58" s="9">
        <v>39250</v>
      </c>
      <c r="H58" s="8">
        <f t="shared" si="0"/>
        <v>60750</v>
      </c>
      <c r="I58" s="10">
        <f t="shared" si="1"/>
        <v>0.3925</v>
      </c>
    </row>
    <row r="59" spans="1:9" ht="12">
      <c r="A59" s="6" t="s">
        <v>3</v>
      </c>
      <c r="B59" s="6" t="s">
        <v>40</v>
      </c>
      <c r="C59" s="7" t="s">
        <v>74</v>
      </c>
      <c r="D59" s="6" t="s">
        <v>13</v>
      </c>
      <c r="E59" s="7" t="s">
        <v>93</v>
      </c>
      <c r="F59" s="8">
        <v>41000000</v>
      </c>
      <c r="G59" s="9">
        <v>13564339</v>
      </c>
      <c r="H59" s="8">
        <f t="shared" si="0"/>
        <v>27435661</v>
      </c>
      <c r="I59" s="10">
        <f t="shared" si="1"/>
        <v>0.33083753658536585</v>
      </c>
    </row>
    <row r="60" spans="1:9" ht="12">
      <c r="A60" s="6" t="s">
        <v>3</v>
      </c>
      <c r="B60" s="6" t="s">
        <v>40</v>
      </c>
      <c r="C60" s="7" t="s">
        <v>74</v>
      </c>
      <c r="D60" s="6" t="s">
        <v>14</v>
      </c>
      <c r="E60" s="7" t="s">
        <v>15</v>
      </c>
      <c r="F60" s="8">
        <v>26300000</v>
      </c>
      <c r="G60" s="9">
        <v>6936051</v>
      </c>
      <c r="H60" s="8">
        <f t="shared" si="0"/>
        <v>19363949</v>
      </c>
      <c r="I60" s="10">
        <f t="shared" si="1"/>
        <v>0.263728174904943</v>
      </c>
    </row>
    <row r="61" spans="1:9" ht="12">
      <c r="A61" s="6" t="s">
        <v>3</v>
      </c>
      <c r="B61" s="6" t="s">
        <v>40</v>
      </c>
      <c r="C61" s="7" t="s">
        <v>74</v>
      </c>
      <c r="D61" s="6" t="s">
        <v>16</v>
      </c>
      <c r="E61" s="7" t="s">
        <v>17</v>
      </c>
      <c r="F61" s="8">
        <v>6000000</v>
      </c>
      <c r="G61" s="9">
        <v>1975994</v>
      </c>
      <c r="H61" s="8">
        <f t="shared" si="0"/>
        <v>4024006</v>
      </c>
      <c r="I61" s="10">
        <f t="shared" si="1"/>
        <v>0.32933233333333334</v>
      </c>
    </row>
    <row r="62" spans="1:9" ht="12">
      <c r="A62" s="6" t="s">
        <v>3</v>
      </c>
      <c r="B62" s="6" t="s">
        <v>40</v>
      </c>
      <c r="C62" s="7" t="s">
        <v>74</v>
      </c>
      <c r="D62" s="6" t="s">
        <v>18</v>
      </c>
      <c r="E62" s="7" t="s">
        <v>19</v>
      </c>
      <c r="F62" s="8">
        <v>4202426</v>
      </c>
      <c r="G62" s="9">
        <v>1463543</v>
      </c>
      <c r="H62" s="8">
        <f t="shared" si="0"/>
        <v>2738883</v>
      </c>
      <c r="I62" s="10">
        <f t="shared" si="1"/>
        <v>0.34826145659673724</v>
      </c>
    </row>
    <row r="63" spans="1:9" ht="12">
      <c r="A63" s="6" t="s">
        <v>3</v>
      </c>
      <c r="B63" s="6" t="s">
        <v>40</v>
      </c>
      <c r="C63" s="7" t="s">
        <v>74</v>
      </c>
      <c r="D63" s="6" t="s">
        <v>20</v>
      </c>
      <c r="E63" s="7" t="s">
        <v>21</v>
      </c>
      <c r="F63" s="8">
        <v>1100000</v>
      </c>
      <c r="G63" s="9">
        <v>238813</v>
      </c>
      <c r="H63" s="8">
        <f t="shared" si="0"/>
        <v>861187</v>
      </c>
      <c r="I63" s="10">
        <f t="shared" si="1"/>
        <v>0.21710272727272728</v>
      </c>
    </row>
    <row r="64" spans="1:9" ht="12">
      <c r="A64" s="6" t="s">
        <v>3</v>
      </c>
      <c r="B64" s="6" t="s">
        <v>40</v>
      </c>
      <c r="C64" s="7" t="s">
        <v>74</v>
      </c>
      <c r="D64" s="6" t="s">
        <v>27</v>
      </c>
      <c r="E64" s="7" t="s">
        <v>28</v>
      </c>
      <c r="F64" s="8">
        <v>3000000</v>
      </c>
      <c r="G64" s="9">
        <v>973273</v>
      </c>
      <c r="H64" s="8">
        <f t="shared" si="0"/>
        <v>2026727</v>
      </c>
      <c r="I64" s="10">
        <f t="shared" si="1"/>
        <v>0.3244243333333333</v>
      </c>
    </row>
    <row r="65" spans="1:9" ht="12">
      <c r="A65" s="6" t="s">
        <v>3</v>
      </c>
      <c r="B65" s="6" t="s">
        <v>40</v>
      </c>
      <c r="C65" s="7" t="s">
        <v>74</v>
      </c>
      <c r="D65" s="6" t="s">
        <v>29</v>
      </c>
      <c r="E65" s="7" t="s">
        <v>30</v>
      </c>
      <c r="F65" s="8">
        <v>397574</v>
      </c>
      <c r="G65" s="9">
        <v>0</v>
      </c>
      <c r="H65" s="8">
        <f t="shared" si="0"/>
        <v>397574</v>
      </c>
      <c r="I65" s="10">
        <f t="shared" si="1"/>
        <v>0</v>
      </c>
    </row>
    <row r="66" spans="1:9" ht="12">
      <c r="A66" s="6" t="s">
        <v>3</v>
      </c>
      <c r="B66" s="6" t="s">
        <v>40</v>
      </c>
      <c r="C66" s="7" t="s">
        <v>74</v>
      </c>
      <c r="D66" s="6" t="s">
        <v>34</v>
      </c>
      <c r="E66" s="7" t="s">
        <v>35</v>
      </c>
      <c r="F66" s="8">
        <v>300000</v>
      </c>
      <c r="G66" s="9">
        <v>129004</v>
      </c>
      <c r="H66" s="8">
        <f t="shared" si="0"/>
        <v>170996</v>
      </c>
      <c r="I66" s="10">
        <f t="shared" si="1"/>
        <v>0.43001333333333336</v>
      </c>
    </row>
    <row r="67" spans="1:9" ht="12">
      <c r="A67" s="6" t="s">
        <v>3</v>
      </c>
      <c r="B67" s="6" t="s">
        <v>40</v>
      </c>
      <c r="C67" s="7" t="s">
        <v>74</v>
      </c>
      <c r="D67" s="6" t="s">
        <v>36</v>
      </c>
      <c r="E67" s="7" t="s">
        <v>37</v>
      </c>
      <c r="F67" s="8">
        <v>300000</v>
      </c>
      <c r="G67" s="9">
        <v>0</v>
      </c>
      <c r="H67" s="8">
        <f t="shared" si="0"/>
        <v>300000</v>
      </c>
      <c r="I67" s="10">
        <f aca="true" t="shared" si="2" ref="I67:I127">G67/F67</f>
        <v>0</v>
      </c>
    </row>
    <row r="68" spans="1:9" ht="12">
      <c r="A68" s="16" t="s">
        <v>100</v>
      </c>
      <c r="B68" s="17"/>
      <c r="C68" s="17"/>
      <c r="D68" s="17"/>
      <c r="E68" s="18"/>
      <c r="F68" s="11">
        <f>SUM(F56:F67)</f>
        <v>233102000</v>
      </c>
      <c r="G68" s="11">
        <f>SUM(G56:G67)</f>
        <v>63726525</v>
      </c>
      <c r="H68" s="11">
        <f t="shared" si="0"/>
        <v>169375475</v>
      </c>
      <c r="I68" s="11">
        <f>SUM(I56:I67)</f>
        <v>3.1477542981728543</v>
      </c>
    </row>
    <row r="69" spans="1:9" ht="24">
      <c r="A69" s="6" t="s">
        <v>3</v>
      </c>
      <c r="B69" s="6" t="s">
        <v>41</v>
      </c>
      <c r="C69" s="7" t="s">
        <v>75</v>
      </c>
      <c r="D69" s="6" t="s">
        <v>11</v>
      </c>
      <c r="E69" s="7" t="s">
        <v>12</v>
      </c>
      <c r="F69" s="8">
        <v>30000</v>
      </c>
      <c r="G69" s="9">
        <v>0</v>
      </c>
      <c r="H69" s="8">
        <f aca="true" t="shared" si="3" ref="H69:H126">F69-G69</f>
        <v>30000</v>
      </c>
      <c r="I69" s="10">
        <f t="shared" si="2"/>
        <v>0</v>
      </c>
    </row>
    <row r="70" spans="1:9" ht="24">
      <c r="A70" s="6" t="s">
        <v>3</v>
      </c>
      <c r="B70" s="6" t="s">
        <v>41</v>
      </c>
      <c r="C70" s="7" t="s">
        <v>75</v>
      </c>
      <c r="D70" s="6" t="s">
        <v>16</v>
      </c>
      <c r="E70" s="7" t="s">
        <v>17</v>
      </c>
      <c r="F70" s="8">
        <v>1900000</v>
      </c>
      <c r="G70" s="9">
        <v>0</v>
      </c>
      <c r="H70" s="8">
        <f t="shared" si="3"/>
        <v>1900000</v>
      </c>
      <c r="I70" s="10">
        <f t="shared" si="2"/>
        <v>0</v>
      </c>
    </row>
    <row r="71" spans="1:9" ht="24">
      <c r="A71" s="6" t="s">
        <v>3</v>
      </c>
      <c r="B71" s="6" t="s">
        <v>41</v>
      </c>
      <c r="C71" s="7" t="s">
        <v>75</v>
      </c>
      <c r="D71" s="6" t="s">
        <v>18</v>
      </c>
      <c r="E71" s="7" t="s">
        <v>19</v>
      </c>
      <c r="F71" s="8">
        <v>1700000</v>
      </c>
      <c r="G71" s="9">
        <v>87330</v>
      </c>
      <c r="H71" s="8">
        <f t="shared" si="3"/>
        <v>1612670</v>
      </c>
      <c r="I71" s="10">
        <f t="shared" si="2"/>
        <v>0.05137058823529412</v>
      </c>
    </row>
    <row r="72" spans="1:9" ht="24">
      <c r="A72" s="6" t="s">
        <v>3</v>
      </c>
      <c r="B72" s="6" t="s">
        <v>41</v>
      </c>
      <c r="C72" s="7" t="s">
        <v>75</v>
      </c>
      <c r="D72" s="6" t="s">
        <v>22</v>
      </c>
      <c r="E72" s="7" t="s">
        <v>23</v>
      </c>
      <c r="F72" s="8">
        <v>3600000</v>
      </c>
      <c r="G72" s="9">
        <v>546524</v>
      </c>
      <c r="H72" s="8">
        <f t="shared" si="3"/>
        <v>3053476</v>
      </c>
      <c r="I72" s="10">
        <f t="shared" si="2"/>
        <v>0.1518122222222222</v>
      </c>
    </row>
    <row r="73" spans="1:9" ht="12">
      <c r="A73" s="16" t="s">
        <v>101</v>
      </c>
      <c r="B73" s="17"/>
      <c r="C73" s="17"/>
      <c r="D73" s="17"/>
      <c r="E73" s="18"/>
      <c r="F73" s="11">
        <f>SUM(F69:F72)</f>
        <v>7230000</v>
      </c>
      <c r="G73" s="11">
        <f>SUM(G69:G72)</f>
        <v>633854</v>
      </c>
      <c r="H73" s="11">
        <f t="shared" si="3"/>
        <v>6596146</v>
      </c>
      <c r="I73" s="11">
        <f>SUM(I69:I72)</f>
        <v>0.20318281045751632</v>
      </c>
    </row>
    <row r="74" spans="1:9" ht="12">
      <c r="A74" s="6" t="s">
        <v>3</v>
      </c>
      <c r="B74" s="6" t="s">
        <v>42</v>
      </c>
      <c r="C74" s="7" t="s">
        <v>76</v>
      </c>
      <c r="D74" s="6" t="s">
        <v>6</v>
      </c>
      <c r="E74" s="7" t="s">
        <v>7</v>
      </c>
      <c r="F74" s="8">
        <v>42392000</v>
      </c>
      <c r="G74" s="9">
        <v>9751983</v>
      </c>
      <c r="H74" s="8">
        <f t="shared" si="3"/>
        <v>32640017</v>
      </c>
      <c r="I74" s="10">
        <f t="shared" si="2"/>
        <v>0.23004300339686734</v>
      </c>
    </row>
    <row r="75" spans="1:9" ht="12">
      <c r="A75" s="6" t="s">
        <v>3</v>
      </c>
      <c r="B75" s="6" t="s">
        <v>42</v>
      </c>
      <c r="C75" s="7" t="s">
        <v>76</v>
      </c>
      <c r="D75" s="6" t="s">
        <v>8</v>
      </c>
      <c r="E75" s="7" t="s">
        <v>92</v>
      </c>
      <c r="F75" s="8">
        <v>16533000</v>
      </c>
      <c r="G75" s="9">
        <v>3792617</v>
      </c>
      <c r="H75" s="8">
        <f t="shared" si="3"/>
        <v>12740383</v>
      </c>
      <c r="I75" s="10">
        <f t="shared" si="2"/>
        <v>0.22939678219318937</v>
      </c>
    </row>
    <row r="76" spans="1:9" ht="12">
      <c r="A76" s="6" t="s">
        <v>3</v>
      </c>
      <c r="B76" s="6" t="s">
        <v>42</v>
      </c>
      <c r="C76" s="7" t="s">
        <v>76</v>
      </c>
      <c r="D76" s="6" t="s">
        <v>11</v>
      </c>
      <c r="E76" s="7" t="s">
        <v>12</v>
      </c>
      <c r="F76" s="8">
        <v>80000</v>
      </c>
      <c r="G76" s="9">
        <v>15000</v>
      </c>
      <c r="H76" s="8">
        <f t="shared" si="3"/>
        <v>65000</v>
      </c>
      <c r="I76" s="10">
        <f t="shared" si="2"/>
        <v>0.1875</v>
      </c>
    </row>
    <row r="77" spans="1:9" ht="12">
      <c r="A77" s="6" t="s">
        <v>3</v>
      </c>
      <c r="B77" s="6" t="s">
        <v>42</v>
      </c>
      <c r="C77" s="7" t="s">
        <v>76</v>
      </c>
      <c r="D77" s="6" t="s">
        <v>13</v>
      </c>
      <c r="E77" s="7" t="s">
        <v>93</v>
      </c>
      <c r="F77" s="8">
        <v>5200000</v>
      </c>
      <c r="G77" s="9">
        <v>1996328</v>
      </c>
      <c r="H77" s="8">
        <f t="shared" si="3"/>
        <v>3203672</v>
      </c>
      <c r="I77" s="10">
        <f t="shared" si="2"/>
        <v>0.3839092307692308</v>
      </c>
    </row>
    <row r="78" spans="1:9" ht="12">
      <c r="A78" s="6" t="s">
        <v>3</v>
      </c>
      <c r="B78" s="6" t="s">
        <v>42</v>
      </c>
      <c r="C78" s="7" t="s">
        <v>76</v>
      </c>
      <c r="D78" s="6" t="s">
        <v>14</v>
      </c>
      <c r="E78" s="7" t="s">
        <v>15</v>
      </c>
      <c r="F78" s="8">
        <v>5800000</v>
      </c>
      <c r="G78" s="9">
        <v>1650800</v>
      </c>
      <c r="H78" s="8">
        <f t="shared" si="3"/>
        <v>4149200</v>
      </c>
      <c r="I78" s="10">
        <f t="shared" si="2"/>
        <v>0.2846206896551724</v>
      </c>
    </row>
    <row r="79" spans="1:9" ht="12">
      <c r="A79" s="6" t="s">
        <v>3</v>
      </c>
      <c r="B79" s="6" t="s">
        <v>42</v>
      </c>
      <c r="C79" s="7" t="s">
        <v>76</v>
      </c>
      <c r="D79" s="6" t="s">
        <v>16</v>
      </c>
      <c r="E79" s="7" t="s">
        <v>17</v>
      </c>
      <c r="F79" s="8">
        <v>1200000</v>
      </c>
      <c r="G79" s="9">
        <v>127315</v>
      </c>
      <c r="H79" s="8">
        <f t="shared" si="3"/>
        <v>1072685</v>
      </c>
      <c r="I79" s="10">
        <f t="shared" si="2"/>
        <v>0.10609583333333333</v>
      </c>
    </row>
    <row r="80" spans="1:9" ht="12">
      <c r="A80" s="6" t="s">
        <v>3</v>
      </c>
      <c r="B80" s="6" t="s">
        <v>42</v>
      </c>
      <c r="C80" s="7" t="s">
        <v>76</v>
      </c>
      <c r="D80" s="6" t="s">
        <v>18</v>
      </c>
      <c r="E80" s="7" t="s">
        <v>19</v>
      </c>
      <c r="F80" s="8">
        <v>12233000</v>
      </c>
      <c r="G80" s="9">
        <v>3010651</v>
      </c>
      <c r="H80" s="8">
        <f t="shared" si="3"/>
        <v>9222349</v>
      </c>
      <c r="I80" s="10">
        <f t="shared" si="2"/>
        <v>0.24610896754679965</v>
      </c>
    </row>
    <row r="81" spans="1:9" ht="12">
      <c r="A81" s="6" t="s">
        <v>3</v>
      </c>
      <c r="B81" s="6" t="s">
        <v>42</v>
      </c>
      <c r="C81" s="7" t="s">
        <v>76</v>
      </c>
      <c r="D81" s="6" t="s">
        <v>20</v>
      </c>
      <c r="E81" s="7" t="s">
        <v>21</v>
      </c>
      <c r="F81" s="8">
        <v>80000</v>
      </c>
      <c r="G81" s="9">
        <v>13105</v>
      </c>
      <c r="H81" s="8">
        <f t="shared" si="3"/>
        <v>66895</v>
      </c>
      <c r="I81" s="10">
        <f t="shared" si="2"/>
        <v>0.1638125</v>
      </c>
    </row>
    <row r="82" spans="1:9" ht="12">
      <c r="A82" s="6" t="s">
        <v>3</v>
      </c>
      <c r="B82" s="6" t="s">
        <v>42</v>
      </c>
      <c r="C82" s="7" t="s">
        <v>76</v>
      </c>
      <c r="D82" s="6" t="s">
        <v>25</v>
      </c>
      <c r="E82" s="7" t="s">
        <v>26</v>
      </c>
      <c r="F82" s="8">
        <v>66000000</v>
      </c>
      <c r="G82" s="9">
        <v>17811054</v>
      </c>
      <c r="H82" s="8">
        <f t="shared" si="3"/>
        <v>48188946</v>
      </c>
      <c r="I82" s="10">
        <f t="shared" si="2"/>
        <v>0.26986445454545455</v>
      </c>
    </row>
    <row r="83" spans="1:9" ht="12">
      <c r="A83" s="6" t="s">
        <v>3</v>
      </c>
      <c r="B83" s="6" t="s">
        <v>42</v>
      </c>
      <c r="C83" s="7" t="s">
        <v>76</v>
      </c>
      <c r="D83" s="6" t="s">
        <v>27</v>
      </c>
      <c r="E83" s="7" t="s">
        <v>28</v>
      </c>
      <c r="F83" s="8">
        <v>94000000</v>
      </c>
      <c r="G83" s="9">
        <v>23439199</v>
      </c>
      <c r="H83" s="8">
        <f t="shared" si="3"/>
        <v>70560801</v>
      </c>
      <c r="I83" s="10">
        <f t="shared" si="2"/>
        <v>0.24935318085106384</v>
      </c>
    </row>
    <row r="84" spans="1:9" ht="12">
      <c r="A84" s="6" t="s">
        <v>3</v>
      </c>
      <c r="B84" s="6" t="s">
        <v>42</v>
      </c>
      <c r="C84" s="7" t="s">
        <v>76</v>
      </c>
      <c r="D84" s="6" t="s">
        <v>34</v>
      </c>
      <c r="E84" s="7" t="s">
        <v>35</v>
      </c>
      <c r="F84" s="8">
        <v>150000</v>
      </c>
      <c r="G84" s="9">
        <v>39000</v>
      </c>
      <c r="H84" s="8">
        <f t="shared" si="3"/>
        <v>111000</v>
      </c>
      <c r="I84" s="10">
        <f t="shared" si="2"/>
        <v>0.26</v>
      </c>
    </row>
    <row r="85" spans="1:9" ht="12">
      <c r="A85" s="16" t="s">
        <v>102</v>
      </c>
      <c r="B85" s="17"/>
      <c r="C85" s="17"/>
      <c r="D85" s="17"/>
      <c r="E85" s="18"/>
      <c r="F85" s="11">
        <f>SUM(F74:F84)</f>
        <v>243668000</v>
      </c>
      <c r="G85" s="11">
        <f>SUM(G74:G84)</f>
        <v>61647052</v>
      </c>
      <c r="H85" s="11">
        <f t="shared" si="3"/>
        <v>182020948</v>
      </c>
      <c r="I85" s="11">
        <f>SUM(I74:I84)</f>
        <v>2.610704642291111</v>
      </c>
    </row>
    <row r="86" spans="1:9" ht="24">
      <c r="A86" s="6" t="s">
        <v>3</v>
      </c>
      <c r="B86" s="6" t="s">
        <v>43</v>
      </c>
      <c r="C86" s="7" t="s">
        <v>77</v>
      </c>
      <c r="D86" s="6" t="s">
        <v>34</v>
      </c>
      <c r="E86" s="7" t="s">
        <v>35</v>
      </c>
      <c r="F86" s="8">
        <v>6350000</v>
      </c>
      <c r="G86" s="9">
        <v>846652</v>
      </c>
      <c r="H86" s="8">
        <f t="shared" si="3"/>
        <v>5503348</v>
      </c>
      <c r="I86" s="10">
        <f t="shared" si="2"/>
        <v>0.13333102362204724</v>
      </c>
    </row>
    <row r="87" spans="1:9" ht="24">
      <c r="A87" s="6" t="s">
        <v>3</v>
      </c>
      <c r="B87" s="6" t="s">
        <v>43</v>
      </c>
      <c r="C87" s="7" t="s">
        <v>77</v>
      </c>
      <c r="D87" s="6" t="s">
        <v>36</v>
      </c>
      <c r="E87" s="7" t="s">
        <v>37</v>
      </c>
      <c r="F87" s="8">
        <v>24371000</v>
      </c>
      <c r="G87" s="9">
        <v>7275920</v>
      </c>
      <c r="H87" s="8">
        <f t="shared" si="3"/>
        <v>17095080</v>
      </c>
      <c r="I87" s="10">
        <f t="shared" si="2"/>
        <v>0.29854827458865046</v>
      </c>
    </row>
    <row r="88" spans="1:9" ht="12">
      <c r="A88" s="16" t="s">
        <v>103</v>
      </c>
      <c r="B88" s="17"/>
      <c r="C88" s="17"/>
      <c r="D88" s="17"/>
      <c r="E88" s="18"/>
      <c r="F88" s="11">
        <f>SUM(F86:F87)</f>
        <v>30721000</v>
      </c>
      <c r="G88" s="11">
        <f>SUM(G86:G87)</f>
        <v>8122572</v>
      </c>
      <c r="H88" s="11">
        <f t="shared" si="3"/>
        <v>22598428</v>
      </c>
      <c r="I88" s="12">
        <f t="shared" si="2"/>
        <v>0.26439803391816674</v>
      </c>
    </row>
    <row r="89" spans="1:9" ht="12">
      <c r="A89" s="6" t="s">
        <v>3</v>
      </c>
      <c r="B89" s="6" t="s">
        <v>44</v>
      </c>
      <c r="C89" s="7" t="s">
        <v>78</v>
      </c>
      <c r="D89" s="6" t="s">
        <v>24</v>
      </c>
      <c r="E89" s="7" t="s">
        <v>94</v>
      </c>
      <c r="F89" s="8">
        <v>120000000</v>
      </c>
      <c r="G89" s="9">
        <v>27276697</v>
      </c>
      <c r="H89" s="8">
        <f t="shared" si="3"/>
        <v>92723303</v>
      </c>
      <c r="I89" s="10">
        <f t="shared" si="2"/>
        <v>0.22730580833333333</v>
      </c>
    </row>
    <row r="90" spans="1:9" ht="12">
      <c r="A90" s="6" t="s">
        <v>3</v>
      </c>
      <c r="B90" s="6" t="s">
        <v>44</v>
      </c>
      <c r="C90" s="7" t="s">
        <v>78</v>
      </c>
      <c r="D90" s="6" t="s">
        <v>27</v>
      </c>
      <c r="E90" s="7" t="s">
        <v>28</v>
      </c>
      <c r="F90" s="8">
        <v>551120000</v>
      </c>
      <c r="G90" s="9">
        <v>140787510</v>
      </c>
      <c r="H90" s="8">
        <f t="shared" si="3"/>
        <v>410332490</v>
      </c>
      <c r="I90" s="10">
        <f t="shared" si="2"/>
        <v>0.25545708738568734</v>
      </c>
    </row>
    <row r="91" spans="1:9" ht="12">
      <c r="A91" s="6" t="s">
        <v>3</v>
      </c>
      <c r="B91" s="6" t="s">
        <v>44</v>
      </c>
      <c r="C91" s="7" t="s">
        <v>78</v>
      </c>
      <c r="D91" s="6" t="s">
        <v>45</v>
      </c>
      <c r="E91" s="7" t="s">
        <v>46</v>
      </c>
      <c r="F91" s="8">
        <v>5949799000</v>
      </c>
      <c r="G91" s="9">
        <v>1578859700</v>
      </c>
      <c r="H91" s="8">
        <f t="shared" si="3"/>
        <v>4370939300</v>
      </c>
      <c r="I91" s="10">
        <f t="shared" si="2"/>
        <v>0.26536353581020133</v>
      </c>
    </row>
    <row r="92" spans="1:9" ht="12">
      <c r="A92" s="16" t="s">
        <v>104</v>
      </c>
      <c r="B92" s="17"/>
      <c r="C92" s="17"/>
      <c r="D92" s="17"/>
      <c r="E92" s="18"/>
      <c r="F92" s="11">
        <f>SUM(F89:F91)</f>
        <v>6620919000</v>
      </c>
      <c r="G92" s="11">
        <f>SUM(G89:G91)</f>
        <v>1746923907</v>
      </c>
      <c r="H92" s="11">
        <f t="shared" si="3"/>
        <v>4873995093</v>
      </c>
      <c r="I92" s="12">
        <f t="shared" si="2"/>
        <v>0.263849158553367</v>
      </c>
    </row>
    <row r="93" spans="1:9" ht="12">
      <c r="A93" s="6" t="s">
        <v>3</v>
      </c>
      <c r="B93" s="6" t="s">
        <v>47</v>
      </c>
      <c r="C93" s="7" t="s">
        <v>79</v>
      </c>
      <c r="D93" s="6" t="s">
        <v>45</v>
      </c>
      <c r="E93" s="7" t="s">
        <v>46</v>
      </c>
      <c r="F93" s="8">
        <v>61000000</v>
      </c>
      <c r="G93" s="9">
        <v>15271417</v>
      </c>
      <c r="H93" s="8">
        <f t="shared" si="3"/>
        <v>45728583</v>
      </c>
      <c r="I93" s="10">
        <f t="shared" si="2"/>
        <v>0.2503510983606557</v>
      </c>
    </row>
    <row r="94" spans="1:9" ht="12">
      <c r="A94" s="16" t="s">
        <v>105</v>
      </c>
      <c r="B94" s="17"/>
      <c r="C94" s="17"/>
      <c r="D94" s="17"/>
      <c r="E94" s="18"/>
      <c r="F94" s="11">
        <f>SUM(F93)</f>
        <v>61000000</v>
      </c>
      <c r="G94" s="11">
        <f>SUM(G93)</f>
        <v>15271417</v>
      </c>
      <c r="H94" s="11">
        <f t="shared" si="3"/>
        <v>45728583</v>
      </c>
      <c r="I94" s="12">
        <f t="shared" si="2"/>
        <v>0.2503510983606557</v>
      </c>
    </row>
    <row r="95" spans="1:9" ht="12">
      <c r="A95" s="6" t="s">
        <v>3</v>
      </c>
      <c r="B95" s="6" t="s">
        <v>48</v>
      </c>
      <c r="C95" s="7" t="s">
        <v>80</v>
      </c>
      <c r="D95" s="6" t="s">
        <v>45</v>
      </c>
      <c r="E95" s="7" t="s">
        <v>46</v>
      </c>
      <c r="F95" s="8">
        <v>4531000000</v>
      </c>
      <c r="G95" s="9">
        <v>883992177</v>
      </c>
      <c r="H95" s="8">
        <f t="shared" si="3"/>
        <v>3647007823</v>
      </c>
      <c r="I95" s="10">
        <f t="shared" si="2"/>
        <v>0.1950986927830501</v>
      </c>
    </row>
    <row r="96" spans="1:9" ht="12">
      <c r="A96" s="16" t="s">
        <v>106</v>
      </c>
      <c r="B96" s="17"/>
      <c r="C96" s="17"/>
      <c r="D96" s="17"/>
      <c r="E96" s="18"/>
      <c r="F96" s="11">
        <f>SUM(F95)</f>
        <v>4531000000</v>
      </c>
      <c r="G96" s="11">
        <f>SUM(G95)</f>
        <v>883992177</v>
      </c>
      <c r="H96" s="11">
        <f>SUM(H95)</f>
        <v>3647007823</v>
      </c>
      <c r="I96" s="12">
        <f t="shared" si="2"/>
        <v>0.1950986927830501</v>
      </c>
    </row>
    <row r="97" spans="1:9" ht="12">
      <c r="A97" s="6" t="s">
        <v>3</v>
      </c>
      <c r="B97" s="6" t="s">
        <v>49</v>
      </c>
      <c r="C97" s="7" t="s">
        <v>81</v>
      </c>
      <c r="D97" s="6" t="s">
        <v>24</v>
      </c>
      <c r="E97" s="7" t="s">
        <v>94</v>
      </c>
      <c r="F97" s="8">
        <v>15000000</v>
      </c>
      <c r="G97" s="9">
        <v>3438953</v>
      </c>
      <c r="H97" s="8">
        <f t="shared" si="3"/>
        <v>11561047</v>
      </c>
      <c r="I97" s="10">
        <f t="shared" si="2"/>
        <v>0.22926353333333332</v>
      </c>
    </row>
    <row r="98" spans="1:9" ht="12">
      <c r="A98" s="6" t="s">
        <v>3</v>
      </c>
      <c r="B98" s="6" t="s">
        <v>49</v>
      </c>
      <c r="C98" s="7" t="s">
        <v>81</v>
      </c>
      <c r="D98" s="6" t="s">
        <v>45</v>
      </c>
      <c r="E98" s="7" t="s">
        <v>46</v>
      </c>
      <c r="F98" s="8">
        <v>372000000</v>
      </c>
      <c r="G98" s="9">
        <v>96299969</v>
      </c>
      <c r="H98" s="8">
        <f t="shared" si="3"/>
        <v>275700031</v>
      </c>
      <c r="I98" s="10">
        <f t="shared" si="2"/>
        <v>0.2588708844086022</v>
      </c>
    </row>
    <row r="99" spans="1:9" ht="12">
      <c r="A99" s="16" t="s">
        <v>107</v>
      </c>
      <c r="B99" s="17"/>
      <c r="C99" s="17"/>
      <c r="D99" s="17"/>
      <c r="E99" s="18"/>
      <c r="F99" s="11">
        <f>SUM(F97:F98)</f>
        <v>387000000</v>
      </c>
      <c r="G99" s="11">
        <f>SUM(G97:G98)</f>
        <v>99738922</v>
      </c>
      <c r="H99" s="11">
        <f>SUM(H97:H98)</f>
        <v>287261078</v>
      </c>
      <c r="I99" s="12">
        <f t="shared" si="2"/>
        <v>0.2577233126614987</v>
      </c>
    </row>
    <row r="100" spans="1:9" ht="12">
      <c r="A100" s="6" t="s">
        <v>3</v>
      </c>
      <c r="B100" s="6" t="s">
        <v>50</v>
      </c>
      <c r="C100" s="7" t="s">
        <v>82</v>
      </c>
      <c r="D100" s="6" t="s">
        <v>24</v>
      </c>
      <c r="E100" s="7" t="s">
        <v>94</v>
      </c>
      <c r="F100" s="8">
        <v>3000000</v>
      </c>
      <c r="G100" s="9">
        <v>0</v>
      </c>
      <c r="H100" s="8">
        <f t="shared" si="3"/>
        <v>3000000</v>
      </c>
      <c r="I100" s="10">
        <f t="shared" si="2"/>
        <v>0</v>
      </c>
    </row>
    <row r="101" spans="1:9" ht="12">
      <c r="A101" s="6" t="s">
        <v>3</v>
      </c>
      <c r="B101" s="6" t="s">
        <v>50</v>
      </c>
      <c r="C101" s="7" t="s">
        <v>82</v>
      </c>
      <c r="D101" s="6" t="s">
        <v>45</v>
      </c>
      <c r="E101" s="7" t="s">
        <v>46</v>
      </c>
      <c r="F101" s="8">
        <v>7000000</v>
      </c>
      <c r="G101" s="9">
        <v>1490843</v>
      </c>
      <c r="H101" s="8">
        <f t="shared" si="3"/>
        <v>5509157</v>
      </c>
      <c r="I101" s="10">
        <f t="shared" si="2"/>
        <v>0.21297757142857143</v>
      </c>
    </row>
    <row r="102" spans="1:9" ht="12">
      <c r="A102" s="16" t="s">
        <v>108</v>
      </c>
      <c r="B102" s="17"/>
      <c r="C102" s="17"/>
      <c r="D102" s="17"/>
      <c r="E102" s="18"/>
      <c r="F102" s="11">
        <f>SUM(F100:F101)</f>
        <v>10000000</v>
      </c>
      <c r="G102" s="11">
        <f>SUM(G100:G101)</f>
        <v>1490843</v>
      </c>
      <c r="H102" s="11">
        <f t="shared" si="3"/>
        <v>8509157</v>
      </c>
      <c r="I102" s="12">
        <f t="shared" si="2"/>
        <v>0.1490843</v>
      </c>
    </row>
    <row r="103" spans="1:9" ht="24">
      <c r="A103" s="6" t="s">
        <v>3</v>
      </c>
      <c r="B103" s="6" t="s">
        <v>51</v>
      </c>
      <c r="C103" s="7" t="s">
        <v>83</v>
      </c>
      <c r="D103" s="6" t="s">
        <v>27</v>
      </c>
      <c r="E103" s="7" t="s">
        <v>28</v>
      </c>
      <c r="F103" s="8">
        <v>1500000</v>
      </c>
      <c r="G103" s="9">
        <v>0</v>
      </c>
      <c r="H103" s="8">
        <f t="shared" si="3"/>
        <v>1500000</v>
      </c>
      <c r="I103" s="10">
        <f t="shared" si="2"/>
        <v>0</v>
      </c>
    </row>
    <row r="104" spans="1:9" ht="12">
      <c r="A104" s="16" t="s">
        <v>109</v>
      </c>
      <c r="B104" s="17"/>
      <c r="C104" s="17"/>
      <c r="D104" s="17"/>
      <c r="E104" s="18"/>
      <c r="F104" s="11">
        <f>SUM(F103)</f>
        <v>1500000</v>
      </c>
      <c r="G104" s="11">
        <f>SUM(G103)</f>
        <v>0</v>
      </c>
      <c r="H104" s="11">
        <f t="shared" si="3"/>
        <v>1500000</v>
      </c>
      <c r="I104" s="12">
        <f t="shared" si="2"/>
        <v>0</v>
      </c>
    </row>
    <row r="105" spans="1:9" ht="12">
      <c r="A105" s="6" t="s">
        <v>3</v>
      </c>
      <c r="B105" s="6" t="s">
        <v>52</v>
      </c>
      <c r="C105" s="7" t="s">
        <v>84</v>
      </c>
      <c r="D105" s="6" t="s">
        <v>53</v>
      </c>
      <c r="E105" s="7" t="s">
        <v>54</v>
      </c>
      <c r="F105" s="8">
        <v>20766000000</v>
      </c>
      <c r="G105" s="9">
        <v>5266500000</v>
      </c>
      <c r="H105" s="8">
        <f t="shared" si="3"/>
        <v>15499500000</v>
      </c>
      <c r="I105" s="10">
        <f t="shared" si="2"/>
        <v>0.25361167292689973</v>
      </c>
    </row>
    <row r="106" spans="1:9" ht="12">
      <c r="A106" s="6" t="s">
        <v>3</v>
      </c>
      <c r="B106" s="6" t="s">
        <v>52</v>
      </c>
      <c r="C106" s="7" t="s">
        <v>84</v>
      </c>
      <c r="D106" s="6" t="s">
        <v>55</v>
      </c>
      <c r="E106" s="7" t="s">
        <v>95</v>
      </c>
      <c r="F106" s="8">
        <v>50000000</v>
      </c>
      <c r="G106" s="9">
        <v>0</v>
      </c>
      <c r="H106" s="8">
        <f t="shared" si="3"/>
        <v>50000000</v>
      </c>
      <c r="I106" s="10">
        <f t="shared" si="2"/>
        <v>0</v>
      </c>
    </row>
    <row r="107" spans="1:9" ht="12">
      <c r="A107" s="16" t="s">
        <v>110</v>
      </c>
      <c r="B107" s="17"/>
      <c r="C107" s="17"/>
      <c r="D107" s="17"/>
      <c r="E107" s="18"/>
      <c r="F107" s="11">
        <f>SUM(F105:F106)</f>
        <v>20816000000</v>
      </c>
      <c r="G107" s="11">
        <f>SUM(G105:G106)</f>
        <v>5266500000</v>
      </c>
      <c r="H107" s="11">
        <f t="shared" si="3"/>
        <v>15549500000</v>
      </c>
      <c r="I107" s="12">
        <f t="shared" si="2"/>
        <v>0.25300249807840125</v>
      </c>
    </row>
    <row r="108" spans="1:9" ht="12">
      <c r="A108" s="6" t="s">
        <v>3</v>
      </c>
      <c r="B108" s="6" t="s">
        <v>56</v>
      </c>
      <c r="C108" s="7" t="s">
        <v>85</v>
      </c>
      <c r="D108" s="6" t="s">
        <v>53</v>
      </c>
      <c r="E108" s="7" t="s">
        <v>54</v>
      </c>
      <c r="F108" s="8">
        <v>9300000000</v>
      </c>
      <c r="G108" s="9">
        <v>2250000000</v>
      </c>
      <c r="H108" s="8">
        <f t="shared" si="3"/>
        <v>7050000000</v>
      </c>
      <c r="I108" s="10">
        <f t="shared" si="2"/>
        <v>0.24193548387096775</v>
      </c>
    </row>
    <row r="109" spans="1:9" ht="12">
      <c r="A109" s="16" t="s">
        <v>111</v>
      </c>
      <c r="B109" s="17"/>
      <c r="C109" s="17"/>
      <c r="D109" s="17"/>
      <c r="E109" s="18"/>
      <c r="F109" s="11">
        <f>SUM(F108)</f>
        <v>9300000000</v>
      </c>
      <c r="G109" s="11">
        <f>SUM(G108)</f>
        <v>2250000000</v>
      </c>
      <c r="H109" s="11">
        <f t="shared" si="3"/>
        <v>7050000000</v>
      </c>
      <c r="I109" s="12">
        <f t="shared" si="2"/>
        <v>0.24193548387096775</v>
      </c>
    </row>
    <row r="110" spans="1:9" ht="12">
      <c r="A110" s="6" t="s">
        <v>3</v>
      </c>
      <c r="B110" s="6" t="s">
        <v>57</v>
      </c>
      <c r="C110" s="7" t="s">
        <v>86</v>
      </c>
      <c r="D110" s="6" t="s">
        <v>13</v>
      </c>
      <c r="E110" s="7" t="s">
        <v>93</v>
      </c>
      <c r="F110" s="8">
        <v>120000</v>
      </c>
      <c r="G110" s="9">
        <v>29237</v>
      </c>
      <c r="H110" s="8">
        <f t="shared" si="3"/>
        <v>90763</v>
      </c>
      <c r="I110" s="10">
        <f t="shared" si="2"/>
        <v>0.24364166666666667</v>
      </c>
    </row>
    <row r="111" spans="1:9" ht="12">
      <c r="A111" s="6" t="s">
        <v>3</v>
      </c>
      <c r="B111" s="6" t="s">
        <v>57</v>
      </c>
      <c r="C111" s="7" t="s">
        <v>86</v>
      </c>
      <c r="D111" s="6" t="s">
        <v>16</v>
      </c>
      <c r="E111" s="7" t="s">
        <v>17</v>
      </c>
      <c r="F111" s="8">
        <v>30000</v>
      </c>
      <c r="G111" s="9">
        <v>2116</v>
      </c>
      <c r="H111" s="8">
        <f t="shared" si="3"/>
        <v>27884</v>
      </c>
      <c r="I111" s="10">
        <f t="shared" si="2"/>
        <v>0.07053333333333334</v>
      </c>
    </row>
    <row r="112" spans="1:9" ht="12">
      <c r="A112" s="6" t="s">
        <v>3</v>
      </c>
      <c r="B112" s="6" t="s">
        <v>57</v>
      </c>
      <c r="C112" s="7" t="s">
        <v>86</v>
      </c>
      <c r="D112" s="6" t="s">
        <v>18</v>
      </c>
      <c r="E112" s="7" t="s">
        <v>19</v>
      </c>
      <c r="F112" s="8">
        <v>200000</v>
      </c>
      <c r="G112" s="9">
        <v>0</v>
      </c>
      <c r="H112" s="8">
        <f t="shared" si="3"/>
        <v>200000</v>
      </c>
      <c r="I112" s="10">
        <f t="shared" si="2"/>
        <v>0</v>
      </c>
    </row>
    <row r="113" spans="1:9" ht="12">
      <c r="A113" s="6" t="s">
        <v>3</v>
      </c>
      <c r="B113" s="6" t="s">
        <v>57</v>
      </c>
      <c r="C113" s="7" t="s">
        <v>86</v>
      </c>
      <c r="D113" s="6" t="s">
        <v>25</v>
      </c>
      <c r="E113" s="7" t="s">
        <v>69</v>
      </c>
      <c r="F113" s="8">
        <v>1000000</v>
      </c>
      <c r="G113" s="9">
        <v>0</v>
      </c>
      <c r="H113" s="8">
        <f t="shared" si="3"/>
        <v>1000000</v>
      </c>
      <c r="I113" s="10">
        <f t="shared" si="2"/>
        <v>0</v>
      </c>
    </row>
    <row r="114" spans="1:9" ht="12">
      <c r="A114" s="16" t="s">
        <v>112</v>
      </c>
      <c r="B114" s="17"/>
      <c r="C114" s="17"/>
      <c r="D114" s="17"/>
      <c r="E114" s="18"/>
      <c r="F114" s="11">
        <f>SUM(F110:F113)</f>
        <v>1350000</v>
      </c>
      <c r="G114" s="11">
        <f>SUM(G110:G113)</f>
        <v>31353</v>
      </c>
      <c r="H114" s="11">
        <f t="shared" si="3"/>
        <v>1318647</v>
      </c>
      <c r="I114" s="12">
        <f t="shared" si="2"/>
        <v>0.023224444444444443</v>
      </c>
    </row>
    <row r="115" spans="1:9" ht="12">
      <c r="A115" s="6" t="s">
        <v>3</v>
      </c>
      <c r="B115" s="6" t="s">
        <v>58</v>
      </c>
      <c r="C115" s="7" t="s">
        <v>87</v>
      </c>
      <c r="D115" s="6" t="s">
        <v>59</v>
      </c>
      <c r="E115" s="7" t="s">
        <v>60</v>
      </c>
      <c r="F115" s="8">
        <v>2085201000</v>
      </c>
      <c r="G115" s="9">
        <v>517535417</v>
      </c>
      <c r="H115" s="8">
        <f t="shared" si="3"/>
        <v>1567665583</v>
      </c>
      <c r="I115" s="10">
        <f t="shared" si="2"/>
        <v>0.24819449875575544</v>
      </c>
    </row>
    <row r="116" spans="1:9" ht="12">
      <c r="A116" s="16" t="s">
        <v>113</v>
      </c>
      <c r="B116" s="17"/>
      <c r="C116" s="17"/>
      <c r="D116" s="17"/>
      <c r="E116" s="18"/>
      <c r="F116" s="11">
        <f>SUM(F115)</f>
        <v>2085201000</v>
      </c>
      <c r="G116" s="11">
        <f>SUM(G115)</f>
        <v>517535417</v>
      </c>
      <c r="H116" s="11">
        <f t="shared" si="3"/>
        <v>1567665583</v>
      </c>
      <c r="I116" s="12">
        <f t="shared" si="2"/>
        <v>0.24819449875575544</v>
      </c>
    </row>
    <row r="117" spans="1:9" ht="12">
      <c r="A117" s="6" t="s">
        <v>3</v>
      </c>
      <c r="B117" s="6" t="s">
        <v>61</v>
      </c>
      <c r="C117" s="7" t="s">
        <v>88</v>
      </c>
      <c r="D117" s="6" t="s">
        <v>53</v>
      </c>
      <c r="E117" s="7" t="s">
        <v>54</v>
      </c>
      <c r="F117" s="8">
        <v>1606000000</v>
      </c>
      <c r="G117" s="9">
        <v>398924658</v>
      </c>
      <c r="H117" s="8">
        <f t="shared" si="3"/>
        <v>1207075342</v>
      </c>
      <c r="I117" s="10">
        <f t="shared" si="2"/>
        <v>0.24839642465753425</v>
      </c>
    </row>
    <row r="118" spans="1:9" ht="12">
      <c r="A118" s="6" t="s">
        <v>3</v>
      </c>
      <c r="B118" s="6" t="s">
        <v>61</v>
      </c>
      <c r="C118" s="7" t="s">
        <v>88</v>
      </c>
      <c r="D118" s="6" t="s">
        <v>55</v>
      </c>
      <c r="E118" s="7" t="s">
        <v>95</v>
      </c>
      <c r="F118" s="8">
        <v>105000000</v>
      </c>
      <c r="G118" s="9">
        <v>25453690</v>
      </c>
      <c r="H118" s="8">
        <f t="shared" si="3"/>
        <v>79546310</v>
      </c>
      <c r="I118" s="10">
        <f t="shared" si="2"/>
        <v>0.24241609523809524</v>
      </c>
    </row>
    <row r="119" spans="1:9" ht="12">
      <c r="A119" s="6" t="s">
        <v>3</v>
      </c>
      <c r="B119" s="6" t="s">
        <v>61</v>
      </c>
      <c r="C119" s="7" t="s">
        <v>88</v>
      </c>
      <c r="D119" s="6" t="s">
        <v>24</v>
      </c>
      <c r="E119" s="7" t="s">
        <v>94</v>
      </c>
      <c r="F119" s="8">
        <v>690000000</v>
      </c>
      <c r="G119" s="9">
        <v>169676388</v>
      </c>
      <c r="H119" s="8">
        <f t="shared" si="3"/>
        <v>520323612</v>
      </c>
      <c r="I119" s="10">
        <f t="shared" si="2"/>
        <v>0.24590780869565218</v>
      </c>
    </row>
    <row r="120" spans="1:9" ht="12">
      <c r="A120" s="16" t="s">
        <v>114</v>
      </c>
      <c r="B120" s="17"/>
      <c r="C120" s="17"/>
      <c r="D120" s="17"/>
      <c r="E120" s="18"/>
      <c r="F120" s="11">
        <f>SUM(F117:F119)</f>
        <v>2401000000</v>
      </c>
      <c r="G120" s="11">
        <f>SUM(G117:G119)</f>
        <v>594054736</v>
      </c>
      <c r="H120" s="11">
        <f t="shared" si="3"/>
        <v>1806945264</v>
      </c>
      <c r="I120" s="12">
        <f t="shared" si="2"/>
        <v>0.24741971511870053</v>
      </c>
    </row>
    <row r="121" spans="1:9" ht="12">
      <c r="A121" s="6" t="s">
        <v>3</v>
      </c>
      <c r="B121" s="6" t="s">
        <v>62</v>
      </c>
      <c r="C121" s="7" t="s">
        <v>89</v>
      </c>
      <c r="D121" s="6" t="s">
        <v>55</v>
      </c>
      <c r="E121" s="7" t="s">
        <v>95</v>
      </c>
      <c r="F121" s="8">
        <v>638000000</v>
      </c>
      <c r="G121" s="9">
        <v>0</v>
      </c>
      <c r="H121" s="8">
        <f t="shared" si="3"/>
        <v>638000000</v>
      </c>
      <c r="I121" s="10">
        <f t="shared" si="2"/>
        <v>0</v>
      </c>
    </row>
    <row r="122" spans="1:9" ht="12">
      <c r="A122" s="16" t="s">
        <v>115</v>
      </c>
      <c r="B122" s="17"/>
      <c r="C122" s="17"/>
      <c r="D122" s="17"/>
      <c r="E122" s="18"/>
      <c r="F122" s="11">
        <f>SUM(F121)</f>
        <v>638000000</v>
      </c>
      <c r="G122" s="11">
        <f>SUM(G121)</f>
        <v>0</v>
      </c>
      <c r="H122" s="11">
        <f t="shared" si="3"/>
        <v>638000000</v>
      </c>
      <c r="I122" s="12">
        <f t="shared" si="2"/>
        <v>0</v>
      </c>
    </row>
    <row r="123" spans="1:9" ht="12">
      <c r="A123" s="6" t="s">
        <v>3</v>
      </c>
      <c r="B123" s="6" t="s">
        <v>63</v>
      </c>
      <c r="C123" s="7" t="s">
        <v>90</v>
      </c>
      <c r="D123" s="6" t="s">
        <v>18</v>
      </c>
      <c r="E123" s="7" t="s">
        <v>19</v>
      </c>
      <c r="F123" s="8">
        <v>800000</v>
      </c>
      <c r="G123" s="9">
        <v>0</v>
      </c>
      <c r="H123" s="8">
        <f t="shared" si="3"/>
        <v>800000</v>
      </c>
      <c r="I123" s="10">
        <f t="shared" si="2"/>
        <v>0</v>
      </c>
    </row>
    <row r="124" spans="1:9" ht="12">
      <c r="A124" s="16" t="s">
        <v>116</v>
      </c>
      <c r="B124" s="17"/>
      <c r="C124" s="17"/>
      <c r="D124" s="17"/>
      <c r="E124" s="18"/>
      <c r="F124" s="11">
        <f>SUM(F123)</f>
        <v>800000</v>
      </c>
      <c r="G124" s="11">
        <f>SUM(G123)</f>
        <v>0</v>
      </c>
      <c r="H124" s="11">
        <f t="shared" si="3"/>
        <v>800000</v>
      </c>
      <c r="I124" s="12">
        <f t="shared" si="2"/>
        <v>0</v>
      </c>
    </row>
    <row r="125" spans="1:9" ht="12">
      <c r="A125" s="6" t="s">
        <v>3</v>
      </c>
      <c r="B125" s="6" t="s">
        <v>64</v>
      </c>
      <c r="C125" s="7" t="s">
        <v>91</v>
      </c>
      <c r="D125" s="6" t="s">
        <v>18</v>
      </c>
      <c r="E125" s="7" t="s">
        <v>19</v>
      </c>
      <c r="F125" s="8">
        <v>6932000</v>
      </c>
      <c r="G125" s="9">
        <v>0</v>
      </c>
      <c r="H125" s="8">
        <f t="shared" si="3"/>
        <v>6932000</v>
      </c>
      <c r="I125" s="10">
        <f t="shared" si="2"/>
        <v>0</v>
      </c>
    </row>
    <row r="126" spans="1:9" ht="12">
      <c r="A126" s="16" t="s">
        <v>117</v>
      </c>
      <c r="B126" s="17"/>
      <c r="C126" s="17"/>
      <c r="D126" s="17"/>
      <c r="E126" s="18"/>
      <c r="F126" s="11">
        <f>SUM(F125)</f>
        <v>6932000</v>
      </c>
      <c r="G126" s="11">
        <f>SUM(G125)</f>
        <v>0</v>
      </c>
      <c r="H126" s="11">
        <f t="shared" si="3"/>
        <v>6932000</v>
      </c>
      <c r="I126" s="12">
        <f t="shared" si="2"/>
        <v>0</v>
      </c>
    </row>
    <row r="127" spans="1:9" ht="12">
      <c r="A127" s="16" t="s">
        <v>118</v>
      </c>
      <c r="B127" s="17"/>
      <c r="C127" s="17"/>
      <c r="D127" s="17"/>
      <c r="E127" s="18"/>
      <c r="F127" s="3">
        <f>F18+F29+F32+F44+F55+F68+F73+F85+F88+F92+F94+F96+F99+F102+F104+F107+F109+F114+F116+F120+F122+F124+F126</f>
        <v>51304449000</v>
      </c>
      <c r="G127" s="3">
        <f>G18+G29+G32+G44+G55+G68+G73+G85+G88+G92+G94+G96+G99+G102+G104+G107+G109+G114+G116+G120+G122+G124+G126</f>
        <v>12475200823</v>
      </c>
      <c r="H127" s="3">
        <f>H18+H29+H32+H44+H55+H68+H73+H85+H88+H92+H94+H96+H99+H102+H104+H107+H109+H114+H116+H120+H122+H124+H126</f>
        <v>38829248177</v>
      </c>
      <c r="I127" s="12">
        <f t="shared" si="2"/>
        <v>0.24316021448744143</v>
      </c>
    </row>
    <row r="131" spans="6:9" ht="12">
      <c r="F131" s="8"/>
      <c r="G131" s="8"/>
      <c r="H131" s="8"/>
      <c r="I131" s="13"/>
    </row>
    <row r="133" spans="6:11" ht="12">
      <c r="F133" s="4"/>
      <c r="G133" s="4"/>
      <c r="H133" s="4"/>
      <c r="I133" s="4"/>
      <c r="J133" s="4"/>
      <c r="K133" s="4"/>
    </row>
  </sheetData>
  <sheetProtection/>
  <mergeCells count="27">
    <mergeCell ref="A127:E127"/>
    <mergeCell ref="A96:E96"/>
    <mergeCell ref="C1:G1"/>
    <mergeCell ref="A114:E114"/>
    <mergeCell ref="A116:E116"/>
    <mergeCell ref="A120:E120"/>
    <mergeCell ref="A122:E122"/>
    <mergeCell ref="A124:E124"/>
    <mergeCell ref="A126:E126"/>
    <mergeCell ref="A94:E94"/>
    <mergeCell ref="A99:E99"/>
    <mergeCell ref="A102:E102"/>
    <mergeCell ref="A104:E104"/>
    <mergeCell ref="A107:E107"/>
    <mergeCell ref="A109:E109"/>
    <mergeCell ref="A55:E55"/>
    <mergeCell ref="A68:E68"/>
    <mergeCell ref="A73:E73"/>
    <mergeCell ref="A85:E85"/>
    <mergeCell ref="A88:E88"/>
    <mergeCell ref="A92:E92"/>
    <mergeCell ref="B3:C3"/>
    <mergeCell ref="D3:E3"/>
    <mergeCell ref="A18:E18"/>
    <mergeCell ref="A29:E29"/>
    <mergeCell ref="A32:E32"/>
    <mergeCell ref="A44:E44"/>
  </mergeCells>
  <printOptions/>
  <pageMargins left="0.3" right="0.3" top="0.25" bottom="0.25" header="0" footer="0"/>
  <pageSetup fitToHeight="0" fitToWidth="0"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Kostovska</dc:creator>
  <cp:keywords/>
  <dc:description/>
  <cp:lastModifiedBy>Makedonka Cestojnova</cp:lastModifiedBy>
  <cp:lastPrinted>2021-10-25T09:57:38Z</cp:lastPrinted>
  <dcterms:created xsi:type="dcterms:W3CDTF">2021-10-25T09:09:20Z</dcterms:created>
  <dcterms:modified xsi:type="dcterms:W3CDTF">2021-10-25T10:03:50Z</dcterms:modified>
  <cp:category/>
  <cp:version/>
  <cp:contentType/>
  <cp:contentStatus/>
</cp:coreProperties>
</file>